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I:\Investor Relations\Finanzzahlen\Fact Sheet\"/>
    </mc:Choice>
  </mc:AlternateContent>
  <xr:revisionPtr revIDLastSave="0" documentId="13_ncr:1_{548C02B3-77CC-4838-B700-24DA85F34B59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English (EUR)" sheetId="8" r:id="rId1"/>
    <sheet name="Key Figures (Q)" sheetId="9" r:id="rId2"/>
    <sheet name="Bruttoprämiensplit" sheetId="4" state="hidden" r:id="rId3"/>
    <sheet name="Quantitative Ziele" sheetId="5" state="hidden" r:id="rId4"/>
  </sheets>
  <definedNames>
    <definedName name="_xlnm.Print_Area" localSheetId="0">'English (EUR)'!$A$1:$M$63</definedName>
    <definedName name="_xlnm.Print_Area" localSheetId="1">'Key Figures (Q)'!$A$1:$L$58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7" i="4" l="1"/>
  <c r="B75" i="4" s="1"/>
  <c r="B58" i="4"/>
  <c r="B76" i="4" s="1"/>
  <c r="B59" i="4"/>
  <c r="B77" i="4" s="1"/>
  <c r="B60" i="4"/>
  <c r="B78" i="4" s="1"/>
  <c r="B61" i="4"/>
  <c r="B79" i="4" s="1"/>
  <c r="B62" i="4"/>
  <c r="B80" i="4" s="1"/>
  <c r="B63" i="4"/>
  <c r="B81" i="4" s="1"/>
  <c r="B64" i="4"/>
  <c r="B82" i="4" s="1"/>
  <c r="B56" i="4"/>
  <c r="B74" i="4" s="1"/>
  <c r="H4" i="8" l="1"/>
  <c r="H27" i="8"/>
  <c r="B17" i="5" l="1"/>
  <c r="C17" i="5"/>
  <c r="B18" i="5"/>
  <c r="C18" i="5"/>
  <c r="B11" i="5"/>
  <c r="B19" i="5" s="1"/>
  <c r="C11" i="5"/>
  <c r="C19" i="5" s="1"/>
  <c r="B16" i="5"/>
  <c r="B15" i="5"/>
  <c r="B68" i="4" l="1"/>
  <c r="B69" i="4"/>
  <c r="B70" i="4"/>
  <c r="B67" i="4"/>
  <c r="B48" i="4"/>
  <c r="B49" i="4"/>
  <c r="B50" i="4"/>
  <c r="B51" i="4"/>
  <c r="B52" i="4"/>
  <c r="B53" i="4"/>
  <c r="B54" i="4"/>
  <c r="B47" i="4"/>
  <c r="D18" i="5" l="1"/>
  <c r="F18" i="5"/>
  <c r="G18" i="5"/>
  <c r="E17" i="5"/>
  <c r="F17" i="5"/>
  <c r="G17" i="5"/>
  <c r="D17" i="5"/>
  <c r="G16" i="5"/>
  <c r="F16" i="5"/>
  <c r="E16" i="5"/>
  <c r="D16" i="5"/>
  <c r="C16" i="5"/>
  <c r="D15" i="5"/>
  <c r="E15" i="5"/>
  <c r="F15" i="5"/>
  <c r="G15" i="5"/>
  <c r="C15" i="5"/>
  <c r="G11" i="5" l="1"/>
  <c r="G19" i="5" s="1"/>
  <c r="F11" i="5"/>
  <c r="F19" i="5" s="1"/>
  <c r="E11" i="5"/>
  <c r="E19" i="5" s="1"/>
  <c r="D11" i="5"/>
  <c r="D19" i="5" s="1"/>
</calcChain>
</file>

<file path=xl/sharedStrings.xml><?xml version="1.0" encoding="utf-8"?>
<sst xmlns="http://schemas.openxmlformats.org/spreadsheetml/2006/main" count="200" uniqueCount="152">
  <si>
    <t>Eigenkapitalrendite</t>
  </si>
  <si>
    <t>Konzernergebnis</t>
  </si>
  <si>
    <t>Dividende je Aktie</t>
  </si>
  <si>
    <t xml:space="preserve">in EUR </t>
  </si>
  <si>
    <t>Standard &amp; Poor's</t>
  </si>
  <si>
    <t>A.M. Best</t>
  </si>
  <si>
    <t>Hannover Rück SE</t>
  </si>
  <si>
    <t>Karl-Wiechert-Allee 50</t>
  </si>
  <si>
    <t xml:space="preserve">     E-Mail: karl.steinle@hannover-re.com</t>
  </si>
  <si>
    <t>30625 Hannover</t>
  </si>
  <si>
    <t xml:space="preserve">     E-Mail: axel.bock@hannover-re.com</t>
  </si>
  <si>
    <t xml:space="preserve">     E-Mail: rebekka.brust@hannover-re.com</t>
  </si>
  <si>
    <t>Q1¹</t>
  </si>
  <si>
    <t>Q2</t>
  </si>
  <si>
    <t>Q3</t>
  </si>
  <si>
    <t>Q4</t>
  </si>
  <si>
    <t>Q1</t>
  </si>
  <si>
    <t>YTD</t>
  </si>
  <si>
    <t>Schaden-RV</t>
  </si>
  <si>
    <t>Amerika</t>
  </si>
  <si>
    <t>Asien-Pazifik</t>
  </si>
  <si>
    <t>Europa, Naher Osten &amp; Afrika</t>
  </si>
  <si>
    <t>Fakultative RV</t>
  </si>
  <si>
    <t>Strukturierte RV &amp; ILS</t>
  </si>
  <si>
    <t>Luftfahrt &amp; Transport</t>
  </si>
  <si>
    <t>Agrargeschäft</t>
  </si>
  <si>
    <t>Kredit, Kaution &amp; pol. Risiken</t>
  </si>
  <si>
    <t>Personen-RV</t>
  </si>
  <si>
    <t>Financial Solutions</t>
  </si>
  <si>
    <t>Longevity</t>
  </si>
  <si>
    <t>Mortality</t>
  </si>
  <si>
    <t>Morbidity</t>
  </si>
  <si>
    <t>Konventionelle RV</t>
  </si>
  <si>
    <t>Non-life reinsurance</t>
  </si>
  <si>
    <t>Americas</t>
  </si>
  <si>
    <t>Asia-Pacific</t>
  </si>
  <si>
    <t>Europe, Middle East &amp; Africa</t>
  </si>
  <si>
    <t>Facultative R/I</t>
  </si>
  <si>
    <t>Structured R/I &amp; ILS</t>
  </si>
  <si>
    <t>Aviation &amp; Marine</t>
  </si>
  <si>
    <t>Agricultural Risks</t>
  </si>
  <si>
    <t>Credit, surety &amp; political risks</t>
  </si>
  <si>
    <t>Life and health reinsurance</t>
  </si>
  <si>
    <t>Ist</t>
  </si>
  <si>
    <t>Sonderdividende</t>
  </si>
  <si>
    <t>DUMMY FÜR GRAFIK</t>
  </si>
  <si>
    <t>Englisch EUR</t>
  </si>
  <si>
    <t>Return on equity</t>
  </si>
  <si>
    <t>Actual</t>
  </si>
  <si>
    <t>Group net income</t>
  </si>
  <si>
    <t>Dividend per share</t>
  </si>
  <si>
    <t>Special dividend</t>
  </si>
  <si>
    <t>Results</t>
  </si>
  <si>
    <t>Hannover Re Group</t>
  </si>
  <si>
    <t>Balance sheet</t>
  </si>
  <si>
    <t>Policyholders' surplus</t>
  </si>
  <si>
    <t>Equity attributable to shareholders of Hannover Rück SE</t>
  </si>
  <si>
    <t>Non-controlling interests</t>
  </si>
  <si>
    <t>Hybrid capital</t>
  </si>
  <si>
    <t>Total assets</t>
  </si>
  <si>
    <t>Share</t>
  </si>
  <si>
    <t>Earnings per share (basic and diluted) in EUR</t>
  </si>
  <si>
    <t>Book value per share in EUR</t>
  </si>
  <si>
    <t>Ratios</t>
  </si>
  <si>
    <t>¹ Restated pursuant to IAS 8</t>
  </si>
  <si>
    <t>in EUR million</t>
  </si>
  <si>
    <t>+/- previous year</t>
  </si>
  <si>
    <t>Investment income</t>
  </si>
  <si>
    <t>Share price at the end of the period in EUR</t>
  </si>
  <si>
    <t>Market capitalisation at the end of the period</t>
  </si>
  <si>
    <t>Property &amp; Casualty reinsurance</t>
  </si>
  <si>
    <t>Life &amp; Health reinsurance</t>
  </si>
  <si>
    <t>Overview</t>
  </si>
  <si>
    <t>Hannover Re guidance</t>
  </si>
  <si>
    <t>RoI target</t>
  </si>
  <si>
    <t xml:space="preserve">Group net income </t>
  </si>
  <si>
    <t>Consensus analysts' estimates*</t>
  </si>
  <si>
    <t>Group net income (in m. EUR)</t>
  </si>
  <si>
    <t>Dividend per share (in EUR)</t>
  </si>
  <si>
    <t>Outlook</t>
  </si>
  <si>
    <t>Investor Relations Contacts</t>
  </si>
  <si>
    <t>Mailing address:</t>
  </si>
  <si>
    <t xml:space="preserve">     Phone: +49 511 5604-1500</t>
  </si>
  <si>
    <t xml:space="preserve">     Phone: +49 511 5604-1736</t>
  </si>
  <si>
    <t xml:space="preserve">     Phone: +49 511 5604-1530</t>
  </si>
  <si>
    <r>
      <rPr>
        <sz val="10.5"/>
        <color theme="5"/>
        <rFont val="Wingdings 3"/>
        <family val="1"/>
        <charset val="2"/>
      </rPr>
      <t>u</t>
    </r>
    <r>
      <rPr>
        <sz val="10.5"/>
        <color theme="1"/>
        <rFont val="Arial"/>
        <family val="2"/>
        <scheme val="major"/>
      </rPr>
      <t xml:space="preserve"> Karl Steinle</t>
    </r>
  </si>
  <si>
    <r>
      <rPr>
        <sz val="10.5"/>
        <color theme="5"/>
        <rFont val="Wingdings 3"/>
        <family val="1"/>
        <charset val="2"/>
      </rPr>
      <t>u</t>
    </r>
    <r>
      <rPr>
        <sz val="10.5"/>
        <color theme="1"/>
        <rFont val="Arial"/>
        <family val="2"/>
        <scheme val="major"/>
      </rPr>
      <t xml:space="preserve"> Axel Bock</t>
    </r>
  </si>
  <si>
    <r>
      <rPr>
        <sz val="10.5"/>
        <color theme="5"/>
        <rFont val="Wingdings 3"/>
        <family val="1"/>
        <charset val="2"/>
      </rPr>
      <t>u</t>
    </r>
    <r>
      <rPr>
        <sz val="10.5"/>
        <color theme="1"/>
        <rFont val="Arial"/>
        <family val="2"/>
        <scheme val="major"/>
      </rPr>
      <t xml:space="preserve"> Rebekka Brust</t>
    </r>
  </si>
  <si>
    <t xml:space="preserve">Hannover Re is one of the world’s leading reinsurers. It transacts all lines of property &amp; casualty and life &amp; health reinsurance and is present on all continents with around 3,500 staff. Established in 1966, the Hannover Re Group today has a network of more than 170 subsidiaries, branches and representative offices worldwide. The Group's German business is written by the subsidiary E+S Rück. The rating agencies most relevant to the insurance industry have awarded both Hannover Re and E+S Rück outstanding financial strength ratings: Standard &amp; Poor's AA- "Very Strong" and A.M. Best A+ "Superior". </t>
  </si>
  <si>
    <t>AA- (Ausblick: stabil)</t>
  </si>
  <si>
    <t>A+ (Ausblick: stabil)</t>
  </si>
  <si>
    <t xml:space="preserve">Conference call on 1/1/2024 Renewals
Press conference on 2023 Annual Results
Analysts' Conference Call on 2023 Annual Results
Quarterly Statement as at 31 March 
Annual General Meeting
Half-yearly Financial Report 
Investors' Day
Quarterly Statement as at 30 September </t>
  </si>
  <si>
    <t>Financial strength ratings (as of February 2024)</t>
  </si>
  <si>
    <t>Financial calendar 2024</t>
  </si>
  <si>
    <t>1 Source: Bloomberg as of 09 February 2024</t>
  </si>
  <si>
    <t>IFRS17</t>
  </si>
  <si>
    <t xml:space="preserve">≥  5% </t>
  </si>
  <si>
    <t>&gt; 5%</t>
  </si>
  <si>
    <t>≥ 2.8%</t>
  </si>
  <si>
    <t>≥ 1.7 bn.</t>
  </si>
  <si>
    <t xml:space="preserve"> ≥ 2.1 bn.</t>
  </si>
  <si>
    <t>Revenue growth</t>
  </si>
  <si>
    <t>Our vision</t>
  </si>
  <si>
    <t>Hannover Re has grown into a global player within about 50 years, successfully dealing with risks and making the most of its opportunities. We want to continue our outperformance journey as a pure-play reinsurer with a partnership approach, driven by empowered employees.</t>
  </si>
  <si>
    <t>IFRS 4</t>
  </si>
  <si>
    <t>Financial numbers for 2019 - 2022 as reported under IFRS4</t>
  </si>
  <si>
    <t>≥ 2.4%</t>
  </si>
  <si>
    <t xml:space="preserve">7. February
18. March
18. March
6. May
14. May 
12. August 
17. October
11. November </t>
  </si>
  <si>
    <t xml:space="preserve">in m. EUR </t>
  </si>
  <si>
    <t>Deutschland</t>
  </si>
  <si>
    <t>Großbritannien</t>
  </si>
  <si>
    <t>Frankreich</t>
  </si>
  <si>
    <t>Übrige</t>
  </si>
  <si>
    <t>Nordamerika</t>
  </si>
  <si>
    <t>Asien</t>
  </si>
  <si>
    <t>Australien</t>
  </si>
  <si>
    <t>Afrika</t>
  </si>
  <si>
    <t>Other</t>
  </si>
  <si>
    <t>Germany</t>
  </si>
  <si>
    <t>United Kingdom</t>
  </si>
  <si>
    <t>France</t>
  </si>
  <si>
    <t>North America</t>
  </si>
  <si>
    <t>Asia</t>
  </si>
  <si>
    <t>Australia</t>
  </si>
  <si>
    <t>Restliches Europa</t>
  </si>
  <si>
    <t>Africa</t>
  </si>
  <si>
    <t>Other Europe</t>
  </si>
  <si>
    <t>Reinsurance revenue (gross)</t>
  </si>
  <si>
    <t>Reinsurance service result (net)</t>
  </si>
  <si>
    <t>Reinsurance finance result (net) ²</t>
  </si>
  <si>
    <t>Operating profit / loss (EBIT)</t>
  </si>
  <si>
    <t>Contractual service margin (net)</t>
  </si>
  <si>
    <t>Risk adjustment for non-financial risk</t>
  </si>
  <si>
    <t>Investments</t>
  </si>
  <si>
    <t>Return on investment</t>
  </si>
  <si>
    <t>Ordinary dividend per share in EUR</t>
  </si>
  <si>
    <t>Special dividend per share in EUR</t>
  </si>
  <si>
    <t>Total dividend per share in EUR</t>
  </si>
  <si>
    <t>Dividend payment in EUR million</t>
  </si>
  <si>
    <t>Reinsurance revenue (net)</t>
  </si>
  <si>
    <t>New business CSM incl. Loss Component</t>
  </si>
  <si>
    <t xml:space="preserve">New business CSM incl. Loss Component </t>
  </si>
  <si>
    <t>Combined ratio (property and casualty reinsurance) ⁴</t>
  </si>
  <si>
    <t>EBIT margin ⁵</t>
  </si>
  <si>
    <t>6 ³</t>
  </si>
  <si>
    <t>1,2 ³</t>
  </si>
  <si>
    <t>7,2 ³</t>
  </si>
  <si>
    <t>Combined ratio ⁴</t>
  </si>
  <si>
    <t>² Excluding exchange rate effects</t>
  </si>
  <si>
    <t>³ Proposed dividend</t>
  </si>
  <si>
    <t>⁴ Reinsurance service result / reinsurance revenue (net)</t>
  </si>
  <si>
    <t>⁵ EBIT / reinsurance revenue (net)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</si>
</sst>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0.0\ %"/>
    <numFmt numFmtId="165" formatCode="0.00\ \ \ "/>
    <numFmt numFmtId="166" formatCode="#,##0\ \ \ \ \ "/>
    <numFmt numFmtId="167" formatCode="#,##0.0\ \ \ "/>
    <numFmt numFmtId="168" formatCode="_-* #,##0.00\ _€_-;\-* #,##0.00\ _€_-;_-* &quot;-&quot;??\ _€_-;_-@_-"/>
    <numFmt numFmtId="169" formatCode="\+0.0\ %\ \ \ ;\-0.0\ %\ \ \ "/>
    <numFmt numFmtId="170" formatCode="#,##0.0\ \ \ \ \ "/>
    <numFmt numFmtId="171" formatCode="0.0\ %\ \ \ "/>
    <numFmt numFmtId="172" formatCode="\+0.0\ %\p\ \ \ ;\-0.0\ %\p\ \ \ "/>
    <numFmt numFmtId="173" formatCode="#,##0.00\ \ \ "/>
    <numFmt numFmtId="174" formatCode="0.0%"/>
    <numFmt numFmtId="175" formatCode="0.00\ %"/>
    <numFmt numFmtId="176" formatCode="0&quot;.&quot;00%"/>
    <numFmt numFmtId="177" formatCode="_-* #,##0\ _€_-;\-* #,##0\ _€_-;_-* &quot;-&quot;??\ _€_-;_-@_-"/>
    <numFmt numFmtId="178" formatCode="0&quot;.&quot;0%"/>
    <numFmt numFmtId="179" formatCode="#&quot;,&quot;##0"/>
    <numFmt numFmtId="180" formatCode="0&quot;.&quot;00"/>
    <numFmt numFmtId="181" formatCode="#,##0\ \ \ "/>
    <numFmt numFmtId="182" formatCode="_-* #,##0_-;\-* #,##0_-;_-* &quot;-&quot;??_-;_-@_-"/>
  </numFmts>
  <fonts count="39" x14ac:knownFonts="1">
    <font>
      <sz val="10"/>
      <name val="Arial"/>
    </font>
    <font>
      <sz val="11"/>
      <color theme="1"/>
      <name val="Arial"/>
      <family val="2"/>
      <scheme val="minor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  <font>
      <sz val="10"/>
      <color indexed="61"/>
      <name val="Arial"/>
      <family val="2"/>
    </font>
    <font>
      <sz val="11"/>
      <color indexed="61"/>
      <name val="Arial"/>
      <family val="2"/>
    </font>
    <font>
      <b/>
      <sz val="10.5"/>
      <color rgb="FF3E3E3E"/>
      <name val="Arial"/>
      <family val="2"/>
    </font>
    <font>
      <b/>
      <sz val="13"/>
      <color indexed="45"/>
      <name val="Arial"/>
      <family val="2"/>
    </font>
    <font>
      <b/>
      <sz val="10"/>
      <color indexed="61"/>
      <name val="Arial"/>
      <family val="2"/>
    </font>
    <font>
      <sz val="9"/>
      <color indexed="47"/>
      <name val="Arial"/>
      <family val="2"/>
    </font>
    <font>
      <sz val="10"/>
      <color indexed="44"/>
      <name val="Arial"/>
      <family val="2"/>
    </font>
    <font>
      <sz val="8"/>
      <color indexed="44"/>
      <name val="Arial"/>
      <family val="2"/>
    </font>
    <font>
      <sz val="10.5"/>
      <color indexed="61"/>
      <name val="Arial"/>
      <family val="2"/>
    </font>
    <font>
      <b/>
      <sz val="10"/>
      <color indexed="43"/>
      <name val="Arial"/>
      <family val="2"/>
    </font>
    <font>
      <b/>
      <sz val="10"/>
      <color indexed="45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sz val="10"/>
      <color indexed="32"/>
      <name val="Arial"/>
      <family val="2"/>
    </font>
    <font>
      <sz val="12"/>
      <color theme="1"/>
      <name val="Arial"/>
      <family val="2"/>
    </font>
    <font>
      <sz val="10.5"/>
      <name val="Arial"/>
      <family val="2"/>
    </font>
    <font>
      <sz val="10.5"/>
      <color theme="5"/>
      <name val="Wingdings 3"/>
      <family val="1"/>
      <charset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.5"/>
      <color theme="1"/>
      <name val="Wingdings 3"/>
      <family val="1"/>
      <charset val="2"/>
    </font>
    <font>
      <sz val="10.5"/>
      <color theme="1"/>
      <name val="Arial"/>
      <family val="2"/>
      <scheme val="major"/>
    </font>
    <font>
      <sz val="10"/>
      <color theme="1"/>
      <name val="Arial"/>
      <family val="2"/>
      <scheme val="major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6"/>
      <color rgb="FFFF0000"/>
      <name val="Arial"/>
      <family val="2"/>
    </font>
    <font>
      <sz val="11"/>
      <color theme="0" tint="-0.34998626667073579"/>
      <name val="Arial"/>
      <family val="2"/>
    </font>
    <font>
      <sz val="10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9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1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32"/>
      </bottom>
      <diagonal/>
    </border>
    <border>
      <left style="thin">
        <color indexed="61"/>
      </left>
      <right/>
      <top/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32"/>
      </top>
      <bottom/>
      <diagonal/>
    </border>
    <border>
      <left/>
      <right/>
      <top/>
      <bottom style="thin">
        <color theme="9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indexed="32"/>
      </top>
      <bottom/>
      <diagonal/>
    </border>
    <border>
      <left style="thin">
        <color indexed="64"/>
      </left>
      <right/>
      <top/>
      <bottom style="medium">
        <color theme="1"/>
      </bottom>
      <diagonal/>
    </border>
  </borders>
  <cellStyleXfs count="6">
    <xf numFmtId="0" fontId="0" fillId="0" borderId="0"/>
    <xf numFmtId="168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6" fillId="0" borderId="0" xfId="0" applyFont="1"/>
    <xf numFmtId="0" fontId="21" fillId="0" borderId="2" xfId="0" applyFont="1" applyFill="1" applyBorder="1"/>
    <xf numFmtId="0" fontId="23" fillId="0" borderId="0" xfId="0" applyFont="1"/>
    <xf numFmtId="0" fontId="21" fillId="0" borderId="0" xfId="0" applyFont="1" applyBorder="1"/>
    <xf numFmtId="0" fontId="23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2" xfId="0" applyFont="1" applyBorder="1"/>
    <xf numFmtId="0" fontId="5" fillId="0" borderId="3" xfId="0" applyFont="1" applyBorder="1" applyAlignment="1">
      <alignment horizontal="left" wrapText="1"/>
    </xf>
    <xf numFmtId="0" fontId="25" fillId="0" borderId="8" xfId="0" applyFont="1" applyBorder="1" applyAlignment="1">
      <alignment horizontal="left" wrapText="1"/>
    </xf>
    <xf numFmtId="0" fontId="6" fillId="0" borderId="0" xfId="0" applyFont="1" applyBorder="1"/>
    <xf numFmtId="0" fontId="6" fillId="0" borderId="0" xfId="0" applyFont="1" applyFill="1" applyBorder="1"/>
    <xf numFmtId="0" fontId="25" fillId="0" borderId="6" xfId="0" applyFont="1" applyBorder="1" applyAlignment="1">
      <alignment horizontal="left" wrapText="1"/>
    </xf>
    <xf numFmtId="0" fontId="26" fillId="2" borderId="0" xfId="0" applyFont="1" applyFill="1" applyBorder="1"/>
    <xf numFmtId="0" fontId="21" fillId="0" borderId="0" xfId="0" applyFont="1"/>
    <xf numFmtId="176" fontId="21" fillId="0" borderId="0" xfId="0" applyNumberFormat="1" applyFont="1" applyBorder="1"/>
    <xf numFmtId="0" fontId="27" fillId="0" borderId="0" xfId="0" applyFont="1"/>
    <xf numFmtId="0" fontId="17" fillId="0" borderId="0" xfId="0" applyFont="1"/>
    <xf numFmtId="0" fontId="17" fillId="0" borderId="0" xfId="0" applyFont="1" applyBorder="1"/>
    <xf numFmtId="178" fontId="17" fillId="0" borderId="0" xfId="0" applyNumberFormat="1" applyFont="1" applyBorder="1"/>
    <xf numFmtId="178" fontId="17" fillId="0" borderId="0" xfId="0" applyNumberFormat="1" applyFont="1"/>
    <xf numFmtId="0" fontId="17" fillId="0" borderId="0" xfId="0" applyFont="1" applyAlignment="1">
      <alignment horizontal="left" indent="1"/>
    </xf>
    <xf numFmtId="3" fontId="17" fillId="0" borderId="0" xfId="0" applyNumberFormat="1" applyFont="1" applyBorder="1"/>
    <xf numFmtId="180" fontId="17" fillId="0" borderId="0" xfId="0" applyNumberFormat="1" applyFont="1" applyBorder="1"/>
    <xf numFmtId="0" fontId="17" fillId="0" borderId="0" xfId="0" applyFont="1" applyBorder="1" applyAlignment="1">
      <alignment horizontal="left" indent="1"/>
    </xf>
    <xf numFmtId="0" fontId="17" fillId="0" borderId="0" xfId="0" applyFont="1" applyFill="1" applyAlignment="1">
      <alignment vertical="center" wrapText="1"/>
    </xf>
    <xf numFmtId="0" fontId="17" fillId="0" borderId="9" xfId="0" applyFont="1" applyBorder="1"/>
    <xf numFmtId="10" fontId="17" fillId="0" borderId="0" xfId="0" applyNumberFormat="1" applyFont="1" applyBorder="1"/>
    <xf numFmtId="49" fontId="17" fillId="0" borderId="9" xfId="0" applyNumberFormat="1" applyFont="1" applyBorder="1"/>
    <xf numFmtId="175" fontId="17" fillId="0" borderId="0" xfId="0" applyNumberFormat="1" applyFont="1" applyBorder="1"/>
    <xf numFmtId="0" fontId="17" fillId="0" borderId="10" xfId="0" applyFont="1" applyBorder="1"/>
    <xf numFmtId="0" fontId="17" fillId="0" borderId="11" xfId="0" applyFont="1" applyBorder="1"/>
    <xf numFmtId="0" fontId="17" fillId="0" borderId="12" xfId="0" applyFont="1" applyBorder="1"/>
    <xf numFmtId="0" fontId="17" fillId="0" borderId="13" xfId="0" applyFont="1" applyBorder="1"/>
    <xf numFmtId="0" fontId="28" fillId="0" borderId="0" xfId="0" applyFont="1" applyBorder="1"/>
    <xf numFmtId="174" fontId="17" fillId="0" borderId="0" xfId="0" applyNumberFormat="1" applyFont="1" applyBorder="1"/>
    <xf numFmtId="174" fontId="17" fillId="0" borderId="0" xfId="2" applyNumberFormat="1" applyFont="1" applyBorder="1" applyAlignment="1">
      <alignment horizontal="left" indent="1"/>
    </xf>
    <xf numFmtId="174" fontId="17" fillId="0" borderId="0" xfId="2" applyNumberFormat="1" applyFont="1" applyBorder="1"/>
    <xf numFmtId="0" fontId="28" fillId="0" borderId="14" xfId="0" applyFont="1" applyBorder="1"/>
    <xf numFmtId="177" fontId="17" fillId="0" borderId="14" xfId="1" applyNumberFormat="1" applyFont="1" applyBorder="1"/>
    <xf numFmtId="0" fontId="28" fillId="0" borderId="15" xfId="0" applyFont="1" applyBorder="1"/>
    <xf numFmtId="168" fontId="17" fillId="0" borderId="15" xfId="1" applyFont="1" applyBorder="1"/>
    <xf numFmtId="168" fontId="17" fillId="0" borderId="0" xfId="1" applyFont="1" applyBorder="1" applyAlignment="1">
      <alignment horizontal="left" indent="1"/>
    </xf>
    <xf numFmtId="168" fontId="17" fillId="0" borderId="0" xfId="1" applyFont="1" applyBorder="1"/>
    <xf numFmtId="0" fontId="17" fillId="4" borderId="0" xfId="0" applyFont="1" applyFill="1"/>
    <xf numFmtId="168" fontId="17" fillId="4" borderId="0" xfId="1" applyNumberFormat="1" applyFont="1" applyFill="1"/>
    <xf numFmtId="179" fontId="17" fillId="0" borderId="0" xfId="0" applyNumberFormat="1" applyFont="1" applyBorder="1"/>
    <xf numFmtId="0" fontId="26" fillId="2" borderId="12" xfId="0" applyFont="1" applyFill="1" applyBorder="1"/>
    <xf numFmtId="0" fontId="17" fillId="0" borderId="0" xfId="0" applyFont="1" applyFill="1" applyAlignment="1">
      <alignment vertical="center"/>
    </xf>
    <xf numFmtId="0" fontId="0" fillId="0" borderId="0" xfId="0" applyFill="1"/>
    <xf numFmtId="0" fontId="21" fillId="0" borderId="0" xfId="0" applyFont="1" applyFill="1" applyBorder="1"/>
    <xf numFmtId="0" fontId="17" fillId="0" borderId="0" xfId="0" applyFont="1" applyFill="1" applyBorder="1"/>
    <xf numFmtId="0" fontId="2" fillId="0" borderId="1" xfId="0" applyFont="1" applyBorder="1" applyAlignment="1">
      <alignment vertical="center"/>
    </xf>
    <xf numFmtId="49" fontId="20" fillId="2" borderId="4" xfId="0" quotePrefix="1" applyNumberFormat="1" applyFont="1" applyFill="1" applyBorder="1" applyAlignment="1">
      <alignment horizontal="center" wrapText="1"/>
    </xf>
    <xf numFmtId="0" fontId="17" fillId="5" borderId="0" xfId="0" applyFont="1" applyFill="1"/>
    <xf numFmtId="180" fontId="17" fillId="5" borderId="0" xfId="0" applyNumberFormat="1" applyFont="1" applyFill="1" applyBorder="1"/>
    <xf numFmtId="0" fontId="2" fillId="0" borderId="12" xfId="0" applyFont="1" applyFill="1" applyBorder="1"/>
    <xf numFmtId="0" fontId="29" fillId="0" borderId="0" xfId="0" applyFont="1" applyBorder="1"/>
    <xf numFmtId="0" fontId="29" fillId="0" borderId="0" xfId="0" applyFont="1" applyFill="1" applyBorder="1"/>
    <xf numFmtId="0" fontId="3" fillId="0" borderId="0" xfId="3" applyFont="1"/>
    <xf numFmtId="0" fontId="17" fillId="0" borderId="0" xfId="3"/>
    <xf numFmtId="0" fontId="6" fillId="0" borderId="0" xfId="3" applyFont="1" applyAlignment="1">
      <alignment wrapText="1"/>
    </xf>
    <xf numFmtId="0" fontId="7" fillId="0" borderId="0" xfId="3" applyFont="1" applyAlignment="1">
      <alignment vertical="top" wrapText="1"/>
    </xf>
    <xf numFmtId="0" fontId="2" fillId="0" borderId="1" xfId="3" applyFont="1" applyBorder="1" applyAlignment="1">
      <alignment horizontal="left" vertical="center" readingOrder="1"/>
    </xf>
    <xf numFmtId="0" fontId="17" fillId="0" borderId="1" xfId="3" applyBorder="1"/>
    <xf numFmtId="0" fontId="8" fillId="0" borderId="0" xfId="3" applyFont="1" applyAlignment="1">
      <alignment horizontal="left" vertical="center" readingOrder="1"/>
    </xf>
    <xf numFmtId="0" fontId="9" fillId="0" borderId="0" xfId="3" applyFont="1" applyAlignment="1">
      <alignment vertical="top"/>
    </xf>
    <xf numFmtId="0" fontId="10" fillId="0" borderId="0" xfId="3" applyFont="1" applyAlignment="1">
      <alignment horizontal="center"/>
    </xf>
    <xf numFmtId="0" fontId="17" fillId="0" borderId="0" xfId="3" applyAlignment="1">
      <alignment horizontal="centerContinuous"/>
    </xf>
    <xf numFmtId="0" fontId="17" fillId="0" borderId="1" xfId="3" applyBorder="1" applyAlignment="1">
      <alignment vertical="top"/>
    </xf>
    <xf numFmtId="0" fontId="3" fillId="0" borderId="1" xfId="3" applyFont="1" applyBorder="1" applyAlignment="1">
      <alignment horizontal="right" vertical="top"/>
    </xf>
    <xf numFmtId="0" fontId="3" fillId="0" borderId="1" xfId="3" applyFont="1" applyBorder="1" applyAlignment="1">
      <alignment horizontal="left" vertical="center"/>
    </xf>
    <xf numFmtId="0" fontId="17" fillId="0" borderId="0" xfId="3" applyAlignment="1">
      <alignment horizontal="left"/>
    </xf>
    <xf numFmtId="0" fontId="11" fillId="0" borderId="0" xfId="3" applyFont="1"/>
    <xf numFmtId="0" fontId="12" fillId="0" borderId="0" xfId="3" applyFont="1"/>
    <xf numFmtId="0" fontId="12" fillId="0" borderId="0" xfId="3" applyFont="1" applyAlignment="1">
      <alignment horizontal="left"/>
    </xf>
    <xf numFmtId="0" fontId="6" fillId="0" borderId="0" xfId="3" applyFont="1"/>
    <xf numFmtId="0" fontId="9" fillId="0" borderId="0" xfId="3" applyFont="1"/>
    <xf numFmtId="0" fontId="10" fillId="0" borderId="0" xfId="3" applyFont="1" applyAlignment="1">
      <alignment horizontal="center" wrapText="1"/>
    </xf>
    <xf numFmtId="0" fontId="13" fillId="0" borderId="0" xfId="3" applyFont="1" applyAlignment="1">
      <alignment horizontal="right" vertical="center" wrapText="1"/>
    </xf>
    <xf numFmtId="0" fontId="13" fillId="0" borderId="0" xfId="3" applyFont="1" applyAlignment="1">
      <alignment vertical="center" wrapText="1"/>
    </xf>
    <xf numFmtId="0" fontId="2" fillId="0" borderId="0" xfId="3" applyFont="1" applyAlignment="1">
      <alignment vertical="center" wrapText="1"/>
    </xf>
    <xf numFmtId="0" fontId="10" fillId="0" borderId="0" xfId="3" applyFont="1" applyAlignment="1">
      <alignment horizontal="center" vertical="top"/>
    </xf>
    <xf numFmtId="0" fontId="2" fillId="0" borderId="2" xfId="3" applyFont="1" applyBorder="1"/>
    <xf numFmtId="0" fontId="19" fillId="0" borderId="2" xfId="3" applyFont="1" applyBorder="1"/>
    <xf numFmtId="0" fontId="3" fillId="0" borderId="2" xfId="3" applyFont="1" applyBorder="1"/>
    <xf numFmtId="0" fontId="14" fillId="0" borderId="0" xfId="3" applyFont="1" applyAlignment="1">
      <alignment vertical="top" wrapText="1"/>
    </xf>
    <xf numFmtId="0" fontId="5" fillId="0" borderId="0" xfId="3" applyFont="1"/>
    <xf numFmtId="0" fontId="4" fillId="0" borderId="0" xfId="3" applyFont="1"/>
    <xf numFmtId="0" fontId="15" fillId="0" borderId="0" xfId="3" applyFont="1" applyAlignment="1">
      <alignment horizontal="left"/>
    </xf>
    <xf numFmtId="0" fontId="5" fillId="0" borderId="3" xfId="3" applyFont="1" applyBorder="1"/>
    <xf numFmtId="0" fontId="4" fillId="0" borderId="3" xfId="3" applyFont="1" applyBorder="1"/>
    <xf numFmtId="0" fontId="3" fillId="0" borderId="3" xfId="3" applyFont="1" applyBorder="1"/>
    <xf numFmtId="0" fontId="16" fillId="0" borderId="0" xfId="3" applyFont="1" applyAlignment="1">
      <alignment horizontal="right" indent="1"/>
    </xf>
    <xf numFmtId="0" fontId="20" fillId="2" borderId="17" xfId="3" applyFont="1" applyFill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2" fillId="0" borderId="16" xfId="3" applyFont="1" applyBorder="1" applyAlignment="1">
      <alignment vertical="center"/>
    </xf>
    <xf numFmtId="0" fontId="3" fillId="0" borderId="16" xfId="3" applyFont="1" applyBorder="1"/>
    <xf numFmtId="0" fontId="5" fillId="3" borderId="16" xfId="3" applyFont="1" applyFill="1" applyBorder="1"/>
    <xf numFmtId="0" fontId="5" fillId="0" borderId="16" xfId="3" applyFont="1" applyBorder="1"/>
    <xf numFmtId="9" fontId="5" fillId="3" borderId="3" xfId="3" quotePrefix="1" applyNumberFormat="1" applyFont="1" applyFill="1" applyBorder="1" applyAlignment="1">
      <alignment horizontal="right" vertical="center" wrapText="1"/>
    </xf>
    <xf numFmtId="0" fontId="5" fillId="0" borderId="3" xfId="3" applyFont="1" applyBorder="1" applyAlignment="1">
      <alignment horizontal="left" indent="1"/>
    </xf>
    <xf numFmtId="164" fontId="5" fillId="3" borderId="3" xfId="3" applyNumberFormat="1" applyFont="1" applyFill="1" applyBorder="1" applyAlignment="1">
      <alignment horizontal="right"/>
    </xf>
    <xf numFmtId="0" fontId="2" fillId="0" borderId="3" xfId="3" applyFont="1" applyBorder="1"/>
    <xf numFmtId="0" fontId="5" fillId="3" borderId="3" xfId="3" applyFont="1" applyFill="1" applyBorder="1"/>
    <xf numFmtId="3" fontId="5" fillId="3" borderId="3" xfId="3" applyNumberFormat="1" applyFont="1" applyFill="1" applyBorder="1" applyAlignment="1">
      <alignment horizontal="right" indent="1"/>
    </xf>
    <xf numFmtId="3" fontId="5" fillId="0" borderId="3" xfId="3" applyNumberFormat="1" applyFont="1" applyBorder="1" applyAlignment="1">
      <alignment horizontal="right" indent="1"/>
    </xf>
    <xf numFmtId="165" fontId="5" fillId="3" borderId="3" xfId="3" applyNumberFormat="1" applyFont="1" applyFill="1" applyBorder="1"/>
    <xf numFmtId="165" fontId="5" fillId="0" borderId="3" xfId="3" applyNumberFormat="1" applyFont="1" applyBorder="1"/>
    <xf numFmtId="0" fontId="4" fillId="0" borderId="2" xfId="3" applyFont="1" applyBorder="1"/>
    <xf numFmtId="0" fontId="32" fillId="0" borderId="0" xfId="0" applyFont="1" applyBorder="1"/>
    <xf numFmtId="0" fontId="32" fillId="0" borderId="0" xfId="0" applyFont="1"/>
    <xf numFmtId="0" fontId="33" fillId="0" borderId="0" xfId="0" applyFont="1"/>
    <xf numFmtId="0" fontId="18" fillId="0" borderId="0" xfId="3" applyFont="1"/>
    <xf numFmtId="0" fontId="32" fillId="0" borderId="0" xfId="3" applyFont="1"/>
    <xf numFmtId="0" fontId="34" fillId="0" borderId="3" xfId="3" applyFont="1" applyBorder="1" applyAlignment="1">
      <alignment horizontal="left" vertical="center" indent="1"/>
    </xf>
    <xf numFmtId="0" fontId="34" fillId="0" borderId="3" xfId="3" applyFont="1" applyBorder="1" applyAlignment="1">
      <alignment horizontal="left" indent="1"/>
    </xf>
    <xf numFmtId="168" fontId="28" fillId="0" borderId="15" xfId="1" applyFont="1" applyBorder="1"/>
    <xf numFmtId="164" fontId="1" fillId="0" borderId="3" xfId="3" applyNumberFormat="1" applyFont="1" applyBorder="1" applyAlignment="1">
      <alignment horizontal="right" vertical="center" wrapText="1"/>
    </xf>
    <xf numFmtId="49" fontId="5" fillId="3" borderId="3" xfId="3" applyNumberFormat="1" applyFont="1" applyFill="1" applyBorder="1" applyAlignment="1">
      <alignment horizontal="right"/>
    </xf>
    <xf numFmtId="177" fontId="17" fillId="0" borderId="0" xfId="1" applyNumberFormat="1" applyFont="1"/>
    <xf numFmtId="0" fontId="22" fillId="0" borderId="2" xfId="0" applyFont="1" applyFill="1" applyBorder="1" applyAlignment="1"/>
    <xf numFmtId="0" fontId="4" fillId="0" borderId="0" xfId="0" applyFont="1" applyBorder="1" applyAlignment="1"/>
    <xf numFmtId="0" fontId="35" fillId="0" borderId="0" xfId="0" applyFont="1" applyBorder="1"/>
    <xf numFmtId="0" fontId="17" fillId="0" borderId="0" xfId="3" applyFont="1"/>
    <xf numFmtId="0" fontId="36" fillId="0" borderId="0" xfId="3" applyFont="1"/>
    <xf numFmtId="4" fontId="0" fillId="0" borderId="0" xfId="0" applyNumberFormat="1"/>
    <xf numFmtId="168" fontId="0" fillId="0" borderId="10" xfId="0" applyNumberFormat="1" applyBorder="1"/>
    <xf numFmtId="49" fontId="20" fillId="2" borderId="0" xfId="3" applyNumberFormat="1" applyFont="1" applyFill="1" applyAlignment="1">
      <alignment horizontal="centerContinuous"/>
    </xf>
    <xf numFmtId="49" fontId="5" fillId="0" borderId="2" xfId="3" applyNumberFormat="1" applyFont="1" applyBorder="1" applyAlignment="1">
      <alignment horizontal="center"/>
    </xf>
    <xf numFmtId="49" fontId="20" fillId="2" borderId="4" xfId="3" applyNumberFormat="1" applyFont="1" applyFill="1" applyBorder="1" applyAlignment="1">
      <alignment horizontal="center"/>
    </xf>
    <xf numFmtId="0" fontId="5" fillId="0" borderId="2" xfId="3" applyFont="1" applyBorder="1"/>
    <xf numFmtId="0" fontId="5" fillId="3" borderId="2" xfId="3" applyFont="1" applyFill="1" applyBorder="1"/>
    <xf numFmtId="166" fontId="5" fillId="0" borderId="6" xfId="3" applyNumberFormat="1" applyFont="1" applyBorder="1"/>
    <xf numFmtId="49" fontId="5" fillId="3" borderId="7" xfId="3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181" fontId="5" fillId="0" borderId="0" xfId="3" applyNumberFormat="1" applyFont="1" applyAlignment="1">
      <alignment horizontal="right"/>
    </xf>
    <xf numFmtId="181" fontId="5" fillId="3" borderId="0" xfId="3" applyNumberFormat="1" applyFont="1" applyFill="1" applyAlignment="1">
      <alignment horizontal="right"/>
    </xf>
    <xf numFmtId="181" fontId="5" fillId="3" borderId="0" xfId="3" applyNumberFormat="1" applyFont="1" applyFill="1"/>
    <xf numFmtId="169" fontId="5" fillId="3" borderId="0" xfId="3" applyNumberFormat="1" applyFont="1" applyFill="1"/>
    <xf numFmtId="181" fontId="5" fillId="0" borderId="3" xfId="3" applyNumberFormat="1" applyFont="1" applyBorder="1" applyAlignment="1">
      <alignment horizontal="right"/>
    </xf>
    <xf numFmtId="181" fontId="5" fillId="3" borderId="3" xfId="3" applyNumberFormat="1" applyFont="1" applyFill="1" applyBorder="1" applyAlignment="1">
      <alignment horizontal="right"/>
    </xf>
    <xf numFmtId="181" fontId="5" fillId="3" borderId="3" xfId="3" applyNumberFormat="1" applyFont="1" applyFill="1" applyBorder="1"/>
    <xf numFmtId="169" fontId="5" fillId="3" borderId="3" xfId="3" applyNumberFormat="1" applyFont="1" applyFill="1" applyBorder="1"/>
    <xf numFmtId="169" fontId="5" fillId="3" borderId="3" xfId="3" quotePrefix="1" applyNumberFormat="1" applyFont="1" applyFill="1" applyBorder="1"/>
    <xf numFmtId="167" fontId="5" fillId="0" borderId="0" xfId="3" applyNumberFormat="1" applyFont="1" applyAlignment="1">
      <alignment horizontal="right"/>
    </xf>
    <xf numFmtId="167" fontId="5" fillId="3" borderId="0" xfId="3" applyNumberFormat="1" applyFont="1" applyFill="1" applyAlignment="1">
      <alignment horizontal="right"/>
    </xf>
    <xf numFmtId="167" fontId="5" fillId="3" borderId="0" xfId="3" applyNumberFormat="1" applyFont="1" applyFill="1"/>
    <xf numFmtId="166" fontId="5" fillId="0" borderId="8" xfId="3" applyNumberFormat="1" applyFont="1" applyBorder="1" applyAlignment="1">
      <alignment horizontal="right"/>
    </xf>
    <xf numFmtId="166" fontId="5" fillId="3" borderId="8" xfId="3" applyNumberFormat="1" applyFont="1" applyFill="1" applyBorder="1" applyAlignment="1">
      <alignment horizontal="right"/>
    </xf>
    <xf numFmtId="166" fontId="5" fillId="3" borderId="8" xfId="3" applyNumberFormat="1" applyFont="1" applyFill="1" applyBorder="1"/>
    <xf numFmtId="49" fontId="5" fillId="3" borderId="8" xfId="3" applyNumberFormat="1" applyFont="1" applyFill="1" applyBorder="1" applyAlignment="1">
      <alignment horizontal="center"/>
    </xf>
    <xf numFmtId="182" fontId="5" fillId="0" borderId="0" xfId="4" applyNumberFormat="1" applyFont="1" applyFill="1" applyBorder="1" applyAlignment="1">
      <alignment horizontal="right"/>
    </xf>
    <xf numFmtId="182" fontId="5" fillId="3" borderId="0" xfId="4" applyNumberFormat="1" applyFont="1" applyFill="1" applyBorder="1"/>
    <xf numFmtId="182" fontId="5" fillId="0" borderId="3" xfId="4" applyNumberFormat="1" applyFont="1" applyFill="1" applyBorder="1" applyAlignment="1">
      <alignment horizontal="right"/>
    </xf>
    <xf numFmtId="182" fontId="5" fillId="3" borderId="3" xfId="4" applyNumberFormat="1" applyFont="1" applyFill="1" applyBorder="1"/>
    <xf numFmtId="174" fontId="5" fillId="0" borderId="3" xfId="5" applyNumberFormat="1" applyFont="1" applyFill="1" applyBorder="1" applyAlignment="1">
      <alignment horizontal="right"/>
    </xf>
    <xf numFmtId="174" fontId="5" fillId="3" borderId="3" xfId="5" applyNumberFormat="1" applyFont="1" applyFill="1" applyBorder="1" applyAlignment="1">
      <alignment horizontal="right"/>
    </xf>
    <xf numFmtId="174" fontId="5" fillId="3" borderId="3" xfId="5" applyNumberFormat="1" applyFont="1" applyFill="1" applyBorder="1"/>
    <xf numFmtId="174" fontId="5" fillId="0" borderId="0" xfId="5" applyNumberFormat="1" applyFont="1" applyFill="1" applyBorder="1" applyAlignment="1">
      <alignment horizontal="right"/>
    </xf>
    <xf numFmtId="170" fontId="5" fillId="0" borderId="8" xfId="3" applyNumberFormat="1" applyFont="1" applyBorder="1" applyAlignment="1">
      <alignment horizontal="right"/>
    </xf>
    <xf numFmtId="170" fontId="5" fillId="3" borderId="8" xfId="3" applyNumberFormat="1" applyFont="1" applyFill="1" applyBorder="1" applyAlignment="1">
      <alignment horizontal="right"/>
    </xf>
    <xf numFmtId="170" fontId="5" fillId="3" borderId="8" xfId="3" applyNumberFormat="1" applyFont="1" applyFill="1" applyBorder="1"/>
    <xf numFmtId="43" fontId="5" fillId="0" borderId="3" xfId="4" applyFont="1" applyFill="1" applyBorder="1" applyAlignment="1">
      <alignment horizontal="right"/>
    </xf>
    <xf numFmtId="173" fontId="5" fillId="0" borderId="3" xfId="3" applyNumberFormat="1" applyFont="1" applyBorder="1" applyAlignment="1">
      <alignment horizontal="right"/>
    </xf>
    <xf numFmtId="43" fontId="5" fillId="3" borderId="3" xfId="4" applyFont="1" applyFill="1" applyBorder="1" applyAlignment="1">
      <alignment horizontal="right"/>
    </xf>
    <xf numFmtId="43" fontId="5" fillId="3" borderId="3" xfId="4" applyFont="1" applyFill="1" applyBorder="1"/>
    <xf numFmtId="43" fontId="37" fillId="0" borderId="3" xfId="4" applyFont="1" applyFill="1" applyBorder="1" applyAlignment="1">
      <alignment horizontal="right"/>
    </xf>
    <xf numFmtId="43" fontId="37" fillId="3" borderId="3" xfId="4" applyFont="1" applyFill="1" applyBorder="1" applyAlignment="1">
      <alignment horizontal="right"/>
    </xf>
    <xf numFmtId="171" fontId="5" fillId="3" borderId="3" xfId="3" applyNumberFormat="1" applyFont="1" applyFill="1" applyBorder="1"/>
    <xf numFmtId="168" fontId="17" fillId="0" borderId="0" xfId="3" applyNumberFormat="1"/>
    <xf numFmtId="182" fontId="37" fillId="0" borderId="3" xfId="4" applyNumberFormat="1" applyFont="1" applyFill="1" applyBorder="1" applyAlignment="1">
      <alignment horizontal="right"/>
    </xf>
    <xf numFmtId="182" fontId="37" fillId="3" borderId="3" xfId="4" applyNumberFormat="1" applyFont="1" applyFill="1" applyBorder="1" applyAlignment="1">
      <alignment horizontal="right"/>
    </xf>
    <xf numFmtId="182" fontId="5" fillId="3" borderId="3" xfId="4" applyNumberFormat="1" applyFont="1" applyFill="1" applyBorder="1" applyAlignment="1">
      <alignment horizontal="right"/>
    </xf>
    <xf numFmtId="170" fontId="5" fillId="0" borderId="0" xfId="3" applyNumberFormat="1" applyFont="1" applyAlignment="1">
      <alignment horizontal="right"/>
    </xf>
    <xf numFmtId="170" fontId="5" fillId="3" borderId="0" xfId="3" applyNumberFormat="1" applyFont="1" applyFill="1" applyAlignment="1">
      <alignment horizontal="right"/>
    </xf>
    <xf numFmtId="170" fontId="5" fillId="3" borderId="0" xfId="3" applyNumberFormat="1" applyFont="1" applyFill="1"/>
    <xf numFmtId="0" fontId="25" fillId="0" borderId="2" xfId="0" applyFont="1" applyBorder="1" applyAlignment="1">
      <alignment wrapText="1"/>
    </xf>
    <xf numFmtId="0" fontId="5" fillId="0" borderId="2" xfId="3" applyFont="1" applyBorder="1" applyAlignment="1">
      <alignment horizontal="right"/>
    </xf>
    <xf numFmtId="0" fontId="5" fillId="3" borderId="2" xfId="3" applyFont="1" applyFill="1" applyBorder="1" applyAlignment="1">
      <alignment horizontal="right"/>
    </xf>
    <xf numFmtId="182" fontId="17" fillId="0" borderId="0" xfId="4" applyNumberFormat="1" applyFont="1"/>
    <xf numFmtId="182" fontId="17" fillId="0" borderId="0" xfId="3" applyNumberFormat="1"/>
    <xf numFmtId="171" fontId="5" fillId="0" borderId="0" xfId="3" applyNumberFormat="1" applyFont="1" applyAlignment="1">
      <alignment horizontal="right"/>
    </xf>
    <xf numFmtId="171" fontId="5" fillId="3" borderId="0" xfId="3" applyNumberFormat="1" applyFont="1" applyFill="1" applyAlignment="1">
      <alignment horizontal="right"/>
    </xf>
    <xf numFmtId="171" fontId="5" fillId="3" borderId="0" xfId="3" applyNumberFormat="1" applyFont="1" applyFill="1"/>
    <xf numFmtId="172" fontId="5" fillId="3" borderId="0" xfId="3" applyNumberFormat="1" applyFont="1" applyFill="1"/>
    <xf numFmtId="0" fontId="25" fillId="0" borderId="19" xfId="3" applyFont="1" applyBorder="1" applyAlignment="1">
      <alignment wrapText="1"/>
    </xf>
    <xf numFmtId="0" fontId="38" fillId="0" borderId="0" xfId="0" applyFont="1"/>
    <xf numFmtId="0" fontId="17" fillId="6" borderId="0" xfId="3" applyFill="1"/>
    <xf numFmtId="181" fontId="17" fillId="6" borderId="0" xfId="3" applyNumberFormat="1" applyFill="1"/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vertical="center" wrapText="1"/>
    </xf>
    <xf numFmtId="0" fontId="31" fillId="0" borderId="5" xfId="3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1" fillId="0" borderId="18" xfId="3" applyFont="1" applyBorder="1" applyAlignment="1">
      <alignment horizontal="left" wrapText="1"/>
    </xf>
    <xf numFmtId="0" fontId="31" fillId="0" borderId="0" xfId="3" applyFont="1" applyBorder="1" applyAlignment="1">
      <alignment horizontal="left" wrapText="1"/>
    </xf>
    <xf numFmtId="0" fontId="5" fillId="0" borderId="0" xfId="3" applyFont="1" applyAlignment="1">
      <alignment horizontal="center"/>
    </xf>
    <xf numFmtId="49" fontId="5" fillId="0" borderId="0" xfId="3" applyNumberFormat="1" applyFont="1" applyAlignment="1">
      <alignment horizontal="center"/>
    </xf>
    <xf numFmtId="0" fontId="20" fillId="2" borderId="0" xfId="3" applyFont="1" applyFill="1" applyAlignment="1">
      <alignment horizontal="center"/>
    </xf>
    <xf numFmtId="49" fontId="20" fillId="2" borderId="0" xfId="3" applyNumberFormat="1" applyFont="1" applyFill="1" applyAlignment="1">
      <alignment horizontal="center"/>
    </xf>
  </cellXfs>
  <cellStyles count="6">
    <cellStyle name="Comma" xfId="1" builtinId="3"/>
    <cellStyle name="Comma 2" xfId="4" xr:uid="{4F40B798-CDA0-4C19-9ADC-2832945CBFFA}"/>
    <cellStyle name="Normal" xfId="0" builtinId="0"/>
    <cellStyle name="Normal 2" xfId="3" xr:uid="{F827A0D7-1912-4B4F-9A62-7C0FFD2CE770}"/>
    <cellStyle name="Percent" xfId="2" builtinId="5"/>
    <cellStyle name="Percent 2" xfId="5" xr:uid="{CFB72761-167D-4B4C-BCC0-E450C788C7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54585808403593E-2"/>
          <c:y val="0.34519572953736655"/>
          <c:w val="0.9145462664650803"/>
          <c:h val="0.327402135231316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'Quantitative Ziele'!$A$15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4034949189523118E-3"/>
                  <c:y val="-0.19451591065269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9E-4AC0-BD90-66394CA3599D}"/>
                </c:ext>
              </c:extLst>
            </c:dLbl>
            <c:dLbl>
              <c:idx val="1"/>
              <c:layout>
                <c:manualLayout>
                  <c:x val="0"/>
                  <c:y val="-0.16053596258374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9E-4AC0-BD90-66394CA3599D}"/>
                </c:ext>
              </c:extLst>
            </c:dLbl>
            <c:dLbl>
              <c:idx val="2"/>
              <c:layout>
                <c:manualLayout>
                  <c:x val="-2.2940366066827272E-3"/>
                  <c:y val="-0.174700900458780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9E-4AC0-BD90-66394CA3599D}"/>
                </c:ext>
              </c:extLst>
            </c:dLbl>
            <c:dLbl>
              <c:idx val="3"/>
              <c:layout>
                <c:manualLayout>
                  <c:x val="0"/>
                  <c:y val="-0.1699792545004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9E-4AC0-BD90-66394CA3599D}"/>
                </c:ext>
              </c:extLst>
            </c:dLbl>
            <c:dLbl>
              <c:idx val="4"/>
              <c:layout>
                <c:manualLayout>
                  <c:x val="4.2056851944840814E-17"/>
                  <c:y val="-0.198309130250507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9E-4AC0-BD90-66394CA359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'Quantitative Ziele'!$B$1:$G$1</c15:sqref>
                  </c15:fullRef>
                </c:ext>
              </c:extLst>
              <c:f>'Quantitative Ziele'!$B$1:$F$1</c:f>
              <c:numCache>
                <c:formatCode>General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'Quantitative Ziele'!$B$15:$G$15</c15:sqref>
                  </c15:fullRef>
                </c:ext>
              </c:extLst>
              <c:f>'Quantitative Ziele'!$B$15:$F$15</c:f>
              <c:numCache>
                <c:formatCode>0"."0%</c:formatCode>
                <c:ptCount val="5"/>
                <c:pt idx="0">
                  <c:v>1.90210801815231</c:v>
                </c:pt>
                <c:pt idx="1">
                  <c:v>1.41</c:v>
                </c:pt>
                <c:pt idx="2">
                  <c:v>1.08</c:v>
                </c:pt>
                <c:pt idx="3">
                  <c:v>0.82000000000000006</c:v>
                </c:pt>
                <c:pt idx="4">
                  <c:v>1.33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'Quantitative Ziele'!$G$15</c15:sqref>
                  <c15:dLbl>
                    <c:idx val="4"/>
                    <c:layout>
                      <c:manualLayout>
                        <c:x val="0"/>
                        <c:y val="-0.19358748429216208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1E6B-4203-B3C7-0631B64E6F5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8B9E-4AC0-BD90-66394CA35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828992"/>
        <c:axId val="51990528"/>
      </c:barChart>
      <c:catAx>
        <c:axId val="5182899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3E3E3E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99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990528"/>
        <c:scaling>
          <c:orientation val="minMax"/>
          <c:min val="0"/>
        </c:scaling>
        <c:delete val="0"/>
        <c:axPos val="r"/>
        <c:numFmt formatCode="0.0\ %" sourceLinked="0"/>
        <c:majorTickMark val="none"/>
        <c:minorTickMark val="none"/>
        <c:tickLblPos val="none"/>
        <c:spPr>
          <a:ln w="9525">
            <a:noFill/>
          </a:ln>
        </c:spPr>
        <c:crossAx val="51828992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047569526581001E-2"/>
          <c:y val="0.24183130049920232"/>
          <c:w val="0.91956206399435847"/>
          <c:h val="0.41307313056456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'Quantitative Ziele'!$B$16</c:f>
              <c:strCache>
                <c:ptCount val="1"/>
                <c:pt idx="0">
                  <c:v>1,825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4020081476509737E-3"/>
                  <c:y val="-0.238308572071924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6F-4A14-8DC1-9788D38924BF}"/>
                </c:ext>
              </c:extLst>
            </c:dLbl>
            <c:dLbl>
              <c:idx val="1"/>
              <c:layout>
                <c:manualLayout>
                  <c:x val="-2.4013278437627988E-3"/>
                  <c:y val="-0.187345476598475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6F-4A14-8DC1-9788D38924BF}"/>
                </c:ext>
              </c:extLst>
            </c:dLbl>
            <c:dLbl>
              <c:idx val="2"/>
              <c:layout>
                <c:manualLayout>
                  <c:x val="8.4161971550588544E-17"/>
                  <c:y val="-0.213960775811078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6F-4A14-8DC1-9788D38924BF}"/>
                </c:ext>
              </c:extLst>
            </c:dLbl>
            <c:dLbl>
              <c:idx val="3"/>
              <c:layout>
                <c:manualLayout>
                  <c:x val="8.4161971550588544E-17"/>
                  <c:y val="-0.167447563678235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6F-4A14-8DC1-9788D38924BF}"/>
                </c:ext>
              </c:extLst>
            </c:dLbl>
            <c:dLbl>
              <c:idx val="4"/>
              <c:layout>
                <c:manualLayout>
                  <c:x val="0"/>
                  <c:y val="-0.223263418237647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6F-4A14-8DC1-9788D38924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'Quantitative Ziele'!$B$1:$G$1</c15:sqref>
                  </c15:fullRef>
                </c:ext>
              </c:extLst>
              <c:f>'Quantitative Ziele'!$B$1:$F$1</c:f>
              <c:numCache>
                <c:formatCode>General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'Quantitative Ziele'!$B$16:$G$16</c15:sqref>
                  </c15:fullRef>
                </c:ext>
              </c:extLst>
              <c:f>'Quantitative Ziele'!$B$16:$F$16</c:f>
              <c:numCache>
                <c:formatCode>#","##0</c:formatCode>
                <c:ptCount val="5"/>
                <c:pt idx="0">
                  <c:v>1824.7378048901601</c:v>
                </c:pt>
                <c:pt idx="1">
                  <c:v>1406.7</c:v>
                </c:pt>
                <c:pt idx="2">
                  <c:v>1231.3342635025954</c:v>
                </c:pt>
                <c:pt idx="3" formatCode="#,##0">
                  <c:v>883.07317264688299</c:v>
                </c:pt>
                <c:pt idx="4">
                  <c:v>1284.1673780000001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'Quantitative Ziele'!$G$16</c15:sqref>
                  <c15:dLbl>
                    <c:idx val="4"/>
                    <c:layout>
                      <c:manualLayout>
                        <c:x val="0"/>
                        <c:y val="-0.20000681217122579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A8F-46CA-A1D3-80EA7610C1B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976F-4A14-8DC1-9788D3892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015488"/>
        <c:axId val="52017024"/>
      </c:barChart>
      <c:catAx>
        <c:axId val="5201548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3E3E3E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01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017024"/>
        <c:scaling>
          <c:orientation val="minMax"/>
        </c:scaling>
        <c:delete val="0"/>
        <c:axPos val="r"/>
        <c:numFmt formatCode="#,##0.0" sourceLinked="0"/>
        <c:majorTickMark val="none"/>
        <c:minorTickMark val="none"/>
        <c:tickLblPos val="none"/>
        <c:spPr>
          <a:ln w="9525">
            <a:noFill/>
          </a:ln>
        </c:spPr>
        <c:crossAx val="52015488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764378478664197E-3"/>
          <c:y val="9.97882881031701E-2"/>
          <c:w val="0.94805194805194803"/>
          <c:h val="0.5718545582132592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'Quantitative Ziele'!$A$17</c:f>
              <c:strCache>
                <c:ptCount val="1"/>
                <c:pt idx="0">
                  <c:v>Dividend per share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'Quantitative Ziele'!$B$1:$G$1</c15:sqref>
                  </c15:fullRef>
                </c:ext>
              </c:extLst>
              <c:f>'Quantitative Ziele'!$B$1:$F$1</c:f>
              <c:numCache>
                <c:formatCode>General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'Quantitative Ziele'!$B$17:$G$17</c15:sqref>
                  </c15:fullRef>
                </c:ext>
              </c:extLst>
              <c:f>'Quantitative Ziele'!$B$17:$F$17</c:f>
              <c:numCache>
                <c:formatCode>0"."00</c:formatCode>
                <c:ptCount val="5"/>
                <c:pt idx="0">
                  <c:v>600</c:v>
                </c:pt>
                <c:pt idx="1">
                  <c:v>500</c:v>
                </c:pt>
                <c:pt idx="2">
                  <c:v>450</c:v>
                </c:pt>
                <c:pt idx="3">
                  <c:v>450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2-43E9-9F27-6712CEC8448D}"/>
            </c:ext>
          </c:extLst>
        </c:ser>
        <c:ser>
          <c:idx val="1"/>
          <c:order val="2"/>
          <c:tx>
            <c:strRef>
              <c:f>'Quantitative Ziele'!$A$18</c:f>
              <c:strCache>
                <c:ptCount val="1"/>
                <c:pt idx="0">
                  <c:v>Special dividend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'Quantitative Ziele'!$B$1:$G$1</c15:sqref>
                  </c15:fullRef>
                </c:ext>
              </c:extLst>
              <c:f>'Quantitative Ziele'!$B$1:$F$1</c:f>
              <c:numCache>
                <c:formatCode>General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'Quantitative Ziele'!$B$18:$G$18</c15:sqref>
                  </c15:fullRef>
                </c:ext>
              </c:extLst>
              <c:f>'Quantitative Ziele'!$B$18:$F$18</c:f>
              <c:numCache>
                <c:formatCode>0"."00</c:formatCode>
                <c:ptCount val="5"/>
                <c:pt idx="0">
                  <c:v>120</c:v>
                </c:pt>
                <c:pt idx="1">
                  <c:v>100</c:v>
                </c:pt>
                <c:pt idx="2">
                  <c:v>125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82-43E9-9F27-6712CEC84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059136"/>
        <c:axId val="52073216"/>
      </c:barChart>
      <c:lineChart>
        <c:grouping val="standard"/>
        <c:varyColors val="0"/>
        <c:ser>
          <c:idx val="2"/>
          <c:order val="0"/>
          <c:tx>
            <c:strRef>
              <c:f>'Quantitative Ziele'!$A$19</c:f>
              <c:strCache>
                <c:ptCount val="1"/>
                <c:pt idx="0">
                  <c:v>DUMMY FÜR GRAFIK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292972868115009E-2"/>
                  <c:y val="-6.1150639470496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82-43E9-9F27-6712CEC8448D}"/>
                </c:ext>
              </c:extLst>
            </c:dLbl>
            <c:dLbl>
              <c:idx val="1"/>
              <c:layout>
                <c:manualLayout>
                  <c:x val="-4.0900244889979481E-2"/>
                  <c:y val="-7.0558430158265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82-43E9-9F27-6712CEC8448D}"/>
                </c:ext>
              </c:extLst>
            </c:dLbl>
            <c:dLbl>
              <c:idx val="2"/>
              <c:layout>
                <c:manualLayout>
                  <c:x val="-4.3584018807777521E-2"/>
                  <c:y val="-6.3006609778809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82-43E9-9F27-6712CEC8448D}"/>
                </c:ext>
              </c:extLst>
            </c:dLbl>
            <c:dLbl>
              <c:idx val="3"/>
              <c:layout>
                <c:manualLayout>
                  <c:x val="-3.8996227354327236E-2"/>
                  <c:y val="-5.3313285197453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82-43E9-9F27-6712CEC8448D}"/>
                </c:ext>
              </c:extLst>
            </c:dLbl>
            <c:dLbl>
              <c:idx val="4"/>
              <c:layout>
                <c:manualLayout>
                  <c:x val="-4.1290123081052281E-2"/>
                  <c:y val="-5.331328519745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82-43E9-9F27-6712CEC844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2023</c:v>
              </c:pt>
              <c:pt idx="1">
                <c:v>2022</c:v>
              </c:pt>
              <c:pt idx="2">
                <c:v>2021</c:v>
              </c:pt>
              <c:pt idx="3">
                <c:v>2020</c:v>
              </c:pt>
              <c:pt idx="4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'Quantitative Ziele'!$B$19:$G$19</c15:sqref>
                  </c15:fullRef>
                </c:ext>
              </c:extLst>
              <c:f>'Quantitative Ziele'!$B$19:$F$19</c:f>
              <c:numCache>
                <c:formatCode>0"."00</c:formatCode>
                <c:ptCount val="5"/>
                <c:pt idx="0">
                  <c:v>720</c:v>
                </c:pt>
                <c:pt idx="1">
                  <c:v>600</c:v>
                </c:pt>
                <c:pt idx="2">
                  <c:v>575</c:v>
                </c:pt>
                <c:pt idx="3">
                  <c:v>450</c:v>
                </c:pt>
                <c:pt idx="4">
                  <c:v>550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'Quantitative Ziele'!$G$19</c15:sqref>
                  <c15:dLbl>
                    <c:idx val="4"/>
                    <c:layout>
                      <c:manualLayout>
                        <c:x val="-4.5877914534502628E-2"/>
                        <c:y val="-4.846662290677616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6E07-4711-849F-826A9BF3258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AE82-43E9-9F27-6712CEC84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59136"/>
        <c:axId val="52073216"/>
      </c:lineChart>
      <c:catAx>
        <c:axId val="5205913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3E3E3E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07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073216"/>
        <c:scaling>
          <c:orientation val="minMax"/>
        </c:scaling>
        <c:delete val="0"/>
        <c:axPos val="r"/>
        <c:numFmt formatCode="0&quot;.&quot;00" sourceLinked="1"/>
        <c:majorTickMark val="none"/>
        <c:minorTickMark val="none"/>
        <c:tickLblPos val="none"/>
        <c:spPr>
          <a:ln w="9525">
            <a:noFill/>
          </a:ln>
        </c:spPr>
        <c:crossAx val="52059136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5.4332307741644637E-4"/>
          <c:y val="0.76330689475519242"/>
          <c:w val="0.47820396556625089"/>
          <c:h val="8.4084893913649469E-2"/>
        </c:manualLayout>
      </c:layout>
      <c:overlay val="0"/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71720386793407886"/>
          <c:y val="1.0764913238210426E-2"/>
          <c:w val="0.28279613206592108"/>
          <c:h val="0.93392792859562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Bruttoprämiensplit!$A$47</c:f>
              <c:strCache>
                <c:ptCount val="1"/>
                <c:pt idx="0">
                  <c:v>Americas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35-49F5-8758-7D5DE93D9F2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F35-49F5-8758-7D5DE93D9F2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F35-49F5-8758-7D5DE93D9F2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F35-49F5-8758-7D5DE93D9F2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F35-49F5-8758-7D5DE93D9F2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F35-49F5-8758-7D5DE93D9F2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F35-49F5-8758-7D5DE93D9F2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F35-49F5-8758-7D5DE93D9F2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F35-49F5-8758-7D5DE93D9F2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F35-49F5-8758-7D5DE93D9F2F}"/>
              </c:ext>
            </c:extLst>
          </c:dPt>
          <c:val>
            <c:numRef>
              <c:f>Bruttoprämiensplit!$B$47</c:f>
              <c:numCache>
                <c:formatCode>_-* #,##0.00\ _€_-;\-* #,##0.00\ _€_-;_-* "-"??\ _€_-;_-@_-</c:formatCode>
                <c:ptCount val="1"/>
                <c:pt idx="0">
                  <c:v>4696.4834270348456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F35-49F5-8758-7D5DE93D9F2F}"/>
            </c:ext>
          </c:extLst>
        </c:ser>
        <c:ser>
          <c:idx val="1"/>
          <c:order val="1"/>
          <c:tx>
            <c:strRef>
              <c:f>Bruttoprämiensplit!$A$48</c:f>
              <c:strCache>
                <c:ptCount val="1"/>
                <c:pt idx="0">
                  <c:v>Asia-Pacific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Bruttoprämiensplit!$B$48</c:f>
              <c:numCache>
                <c:formatCode>_-* #,##0.00\ _€_-;\-* #,##0.00\ _€_-;_-* "-"??\ _€_-;_-@_-</c:formatCode>
                <c:ptCount val="1"/>
                <c:pt idx="0">
                  <c:v>2075.8938673926491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F35-49F5-8758-7D5DE93D9F2F}"/>
            </c:ext>
          </c:extLst>
        </c:ser>
        <c:ser>
          <c:idx val="2"/>
          <c:order val="2"/>
          <c:tx>
            <c:strRef>
              <c:f>Bruttoprämiensplit!$A$49</c:f>
              <c:strCache>
                <c:ptCount val="1"/>
                <c:pt idx="0">
                  <c:v>Europe, Middle East &amp; Africa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Bruttoprämiensplit!$B$49</c:f>
              <c:numCache>
                <c:formatCode>_-* #,##0.00\ _€_-;\-* #,##0.00\ _€_-;_-* "-"??\ _€_-;_-@_-</c:formatCode>
                <c:ptCount val="1"/>
                <c:pt idx="0">
                  <c:v>3947.5030751414415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F35-49F5-8758-7D5DE93D9F2F}"/>
            </c:ext>
          </c:extLst>
        </c:ser>
        <c:ser>
          <c:idx val="3"/>
          <c:order val="3"/>
          <c:tx>
            <c:strRef>
              <c:f>Bruttoprämiensplit!$A$50</c:f>
              <c:strCache>
                <c:ptCount val="1"/>
                <c:pt idx="0">
                  <c:v>Facultative R/I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Bruttoprämiensplit!$B$50</c:f>
              <c:numCache>
                <c:formatCode>_-* #,##0.00\ _€_-;\-* #,##0.00\ _€_-;_-* "-"??\ _€_-;_-@_-</c:formatCode>
                <c:ptCount val="1"/>
                <c:pt idx="0">
                  <c:v>1047.5263865490842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F35-49F5-8758-7D5DE93D9F2F}"/>
            </c:ext>
          </c:extLst>
        </c:ser>
        <c:ser>
          <c:idx val="4"/>
          <c:order val="4"/>
          <c:tx>
            <c:strRef>
              <c:f>Bruttoprämiensplit!$A$51</c:f>
              <c:strCache>
                <c:ptCount val="1"/>
                <c:pt idx="0">
                  <c:v>Structured R/I &amp; ILS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Bruttoprämiensplit!$B$51</c:f>
              <c:numCache>
                <c:formatCode>_-* #,##0.00\ _€_-;\-* #,##0.00\ _€_-;_-* "-"??\ _€_-;_-@_-</c:formatCode>
                <c:ptCount val="1"/>
                <c:pt idx="0">
                  <c:v>3053.8838528252959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F35-49F5-8758-7D5DE93D9F2F}"/>
            </c:ext>
          </c:extLst>
        </c:ser>
        <c:ser>
          <c:idx val="5"/>
          <c:order val="5"/>
          <c:tx>
            <c:strRef>
              <c:f>Bruttoprämiensplit!$A$52</c:f>
              <c:strCache>
                <c:ptCount val="1"/>
                <c:pt idx="0">
                  <c:v>Aviation &amp; Marine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Bruttoprämiensplit!$B$52</c:f>
              <c:numCache>
                <c:formatCode>_-* #,##0.00\ _€_-;\-* #,##0.00\ _€_-;_-* "-"??\ _€_-;_-@_-</c:formatCode>
                <c:ptCount val="1"/>
                <c:pt idx="0">
                  <c:v>551.05554963719374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BF35-49F5-8758-7D5DE93D9F2F}"/>
            </c:ext>
          </c:extLst>
        </c:ser>
        <c:ser>
          <c:idx val="6"/>
          <c:order val="6"/>
          <c:tx>
            <c:strRef>
              <c:f>Bruttoprämiensplit!$A$53</c:f>
              <c:strCache>
                <c:ptCount val="1"/>
                <c:pt idx="0">
                  <c:v>Agricultural Risks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Bruttoprämiensplit!$B$53</c:f>
              <c:numCache>
                <c:formatCode>_-* #,##0.00\ _€_-;\-* #,##0.00\ _€_-;_-* "-"??\ _€_-;_-@_-</c:formatCode>
                <c:ptCount val="1"/>
                <c:pt idx="0">
                  <c:v>656.54847575351823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F35-49F5-8758-7D5DE93D9F2F}"/>
            </c:ext>
          </c:extLst>
        </c:ser>
        <c:ser>
          <c:idx val="7"/>
          <c:order val="7"/>
          <c:tx>
            <c:strRef>
              <c:f>Bruttoprämiensplit!$A$54</c:f>
              <c:strCache>
                <c:ptCount val="1"/>
                <c:pt idx="0">
                  <c:v>Credit, surety &amp; political risks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Bruttoprämiensplit!$B$54</c:f>
              <c:numCache>
                <c:formatCode>_-* #,##0.00\ _€_-;\-* #,##0.00\ _€_-;_-* "-"??\ _€_-;_-@_-</c:formatCode>
                <c:ptCount val="1"/>
                <c:pt idx="0">
                  <c:v>795.0420873958476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F35-49F5-8758-7D5DE93D9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6767232"/>
        <c:axId val="1046767952"/>
      </c:barChart>
      <c:catAx>
        <c:axId val="1046767232"/>
        <c:scaling>
          <c:orientation val="minMax"/>
        </c:scaling>
        <c:delete val="1"/>
        <c:axPos val="b"/>
        <c:majorTickMark val="none"/>
        <c:minorTickMark val="none"/>
        <c:tickLblPos val="nextTo"/>
        <c:crossAx val="1046767952"/>
        <c:crosses val="autoZero"/>
        <c:auto val="1"/>
        <c:lblAlgn val="ctr"/>
        <c:lblOffset val="100"/>
        <c:noMultiLvlLbl val="0"/>
      </c:catAx>
      <c:valAx>
        <c:axId val="104676795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4676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5280191334126664"/>
          <c:y val="4.7307272760682292E-2"/>
          <c:w val="0.60275270665476377"/>
          <c:h val="0.871441004764976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3.3707055072693837E-2"/>
          <c:w val="0.28315399226199467"/>
          <c:h val="0.932158590308370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Bruttoprämiensplit!$A$56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A7-4123-8ABD-DCF33DAD8C7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A7-4123-8ABD-DCF33DAD8C7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7-4123-8ABD-DCF33DAD8C7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A7-4123-8ABD-DCF33DAD8C7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A7-4123-8ABD-DCF33DAD8C7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A7-4123-8ABD-DCF33DAD8C7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A7-4123-8ABD-DCF33DAD8C7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A7-4123-8ABD-DCF33DAD8C7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2A7-4123-8ABD-DCF33DAD8C7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2A7-4123-8ABD-DCF33DAD8C71}"/>
              </c:ext>
            </c:extLst>
          </c:dPt>
          <c:val>
            <c:numRef>
              <c:f>Bruttoprämiensplit!$B$56</c:f>
              <c:numCache>
                <c:formatCode>_-* #,##0.00\ _€_-;\-* #,##0.00\ _€_-;_-* "-"??\ _€_-;_-@_-</c:formatCode>
                <c:ptCount val="1"/>
                <c:pt idx="0">
                  <c:v>1287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2A7-4123-8ABD-DCF33DAD8C71}"/>
            </c:ext>
          </c:extLst>
        </c:ser>
        <c:ser>
          <c:idx val="1"/>
          <c:order val="1"/>
          <c:tx>
            <c:strRef>
              <c:f>Bruttoprämiensplit!$A$57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Bruttoprämiensplit!$B$57</c:f>
              <c:numCache>
                <c:formatCode>_-* #,##0.00\ _€_-;\-* #,##0.00\ _€_-;_-* "-"??\ _€_-;_-@_-</c:formatCode>
                <c:ptCount val="1"/>
                <c:pt idx="0">
                  <c:v>1820.3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2A7-4123-8ABD-DCF33DAD8C71}"/>
            </c:ext>
          </c:extLst>
        </c:ser>
        <c:ser>
          <c:idx val="2"/>
          <c:order val="2"/>
          <c:tx>
            <c:strRef>
              <c:f>Bruttoprämiensplit!$A$58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Bruttoprämiensplit!$B$58</c:f>
              <c:numCache>
                <c:formatCode>_-* #,##0.00\ _€_-;\-* #,##0.00\ _€_-;_-* "-"??\ _€_-;_-@_-</c:formatCode>
                <c:ptCount val="1"/>
                <c:pt idx="0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2A7-4123-8ABD-DCF33DAD8C71}"/>
            </c:ext>
          </c:extLst>
        </c:ser>
        <c:ser>
          <c:idx val="3"/>
          <c:order val="3"/>
          <c:tx>
            <c:strRef>
              <c:f>Bruttoprämiensplit!$A$59</c:f>
              <c:strCache>
                <c:ptCount val="1"/>
                <c:pt idx="0">
                  <c:v>Other Europe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Bruttoprämiensplit!$B$59</c:f>
              <c:numCache>
                <c:formatCode>_-* #,##0.00\ _€_-;\-* #,##0.00\ _€_-;_-* "-"??\ _€_-;_-@_-</c:formatCode>
                <c:ptCount val="1"/>
                <c:pt idx="0">
                  <c:v>1726.1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A7-4123-8ABD-DCF33DAD8C71}"/>
            </c:ext>
          </c:extLst>
        </c:ser>
        <c:ser>
          <c:idx val="4"/>
          <c:order val="4"/>
          <c:tx>
            <c:strRef>
              <c:f>Bruttoprämiensplit!$A$60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Bruttoprämiensplit!$B$60</c:f>
              <c:numCache>
                <c:formatCode>_-* #,##0.00\ _€_-;\-* #,##0.00\ _€_-;_-* "-"??\ _€_-;_-@_-</c:formatCode>
                <c:ptCount val="1"/>
                <c:pt idx="0">
                  <c:v>7799.6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2A7-4123-8ABD-DCF33DAD8C71}"/>
            </c:ext>
          </c:extLst>
        </c:ser>
        <c:ser>
          <c:idx val="5"/>
          <c:order val="5"/>
          <c:tx>
            <c:strRef>
              <c:f>Bruttoprämiensplit!$A$61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Bruttoprämiensplit!$B$61</c:f>
              <c:numCache>
                <c:formatCode>_-* #,##0.00\ _€_-;\-* #,##0.00\ _€_-;_-* "-"??\ _€_-;_-@_-</c:formatCode>
                <c:ptCount val="1"/>
                <c:pt idx="0">
                  <c:v>2150.1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2A7-4123-8ABD-DCF33DAD8C71}"/>
            </c:ext>
          </c:extLst>
        </c:ser>
        <c:ser>
          <c:idx val="6"/>
          <c:order val="6"/>
          <c:tx>
            <c:strRef>
              <c:f>Bruttoprämiensplit!$A$62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Bruttoprämiensplit!$B$62</c:f>
              <c:numCache>
                <c:formatCode>_-* #,##0.00\ _€_-;\-* #,##0.00\ _€_-;_-* "-"??\ _€_-;_-@_-</c:formatCode>
                <c:ptCount val="1"/>
                <c:pt idx="0">
                  <c:v>681.4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A7-4123-8ABD-DCF33DAD8C71}"/>
            </c:ext>
          </c:extLst>
        </c:ser>
        <c:ser>
          <c:idx val="7"/>
          <c:order val="7"/>
          <c:tx>
            <c:strRef>
              <c:f>Bruttoprämiensplit!$A$63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Bruttoprämiensplit!$B$63</c:f>
              <c:numCache>
                <c:formatCode>_-* #,##0.00\ _€_-;\-* #,##0.00\ _€_-;_-* "-"??\ _€_-;_-@_-</c:formatCode>
                <c:ptCount val="1"/>
                <c:pt idx="0">
                  <c:v>203.6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2A7-4123-8ABD-DCF33DAD8C71}"/>
            </c:ext>
          </c:extLst>
        </c:ser>
        <c:ser>
          <c:idx val="8"/>
          <c:order val="8"/>
          <c:tx>
            <c:strRef>
              <c:f>Bruttoprämiensplit!$A$64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Bruttoprämiensplit!$B$64</c:f>
              <c:numCache>
                <c:formatCode>_-* #,##0.00\ _€_-;\-* #,##0.00\ _€_-;_-* "-"??\ _€_-;_-@_-</c:formatCode>
                <c:ptCount val="1"/>
                <c:pt idx="0">
                  <c:v>657.8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32A7-4123-8ABD-DCF33DAD8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2770008"/>
        <c:axId val="1332773248"/>
      </c:barChart>
      <c:catAx>
        <c:axId val="1332770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32773248"/>
        <c:crosses val="autoZero"/>
        <c:auto val="1"/>
        <c:lblAlgn val="ctr"/>
        <c:lblOffset val="100"/>
        <c:noMultiLvlLbl val="0"/>
      </c:catAx>
      <c:valAx>
        <c:axId val="13327732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2770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7388589809853795"/>
          <c:y val="1.7858392018914256E-2"/>
          <c:w val="0.59910127399869983"/>
          <c:h val="0.914231966314810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71720386793407886"/>
          <c:y val="1.0764913238210426E-2"/>
          <c:w val="0.28279613206592108"/>
          <c:h val="0.93392792859562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Bruttoprämiensplit!$A$67</c:f>
              <c:strCache>
                <c:ptCount val="1"/>
                <c:pt idx="0">
                  <c:v>Financial Solutions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57-41B2-BAE8-019FF511F43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57-41B2-BAE8-019FF511F43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57-41B2-BAE8-019FF511F43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557-41B2-BAE8-019FF511F43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557-41B2-BAE8-019FF511F43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557-41B2-BAE8-019FF511F43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557-41B2-BAE8-019FF511F43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557-41B2-BAE8-019FF511F437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557-41B2-BAE8-019FF511F437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557-41B2-BAE8-019FF511F437}"/>
              </c:ext>
            </c:extLst>
          </c:dPt>
          <c:val>
            <c:numRef>
              <c:f>Bruttoprämiensplit!$B$67</c:f>
              <c:numCache>
                <c:formatCode>_-* #,##0.00\ _€_-;\-* #,##0.00\ _€_-;_-* "-"??\ _€_-;_-@_-</c:formatCode>
                <c:ptCount val="1"/>
                <c:pt idx="0">
                  <c:v>1119.8280766400001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557-41B2-BAE8-019FF511F437}"/>
            </c:ext>
          </c:extLst>
        </c:ser>
        <c:ser>
          <c:idx val="1"/>
          <c:order val="1"/>
          <c:tx>
            <c:strRef>
              <c:f>Bruttoprämiensplit!$A$68</c:f>
              <c:strCache>
                <c:ptCount val="1"/>
                <c:pt idx="0">
                  <c:v>Longevity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Bruttoprämiensplit!$B$68</c:f>
              <c:numCache>
                <c:formatCode>_-* #,##0.00\ _€_-;\-* #,##0.00\ _€_-;_-* "-"??\ _€_-;_-@_-</c:formatCode>
                <c:ptCount val="1"/>
                <c:pt idx="0">
                  <c:v>1735.1889086199999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57-41B2-BAE8-019FF511F437}"/>
            </c:ext>
          </c:extLst>
        </c:ser>
        <c:ser>
          <c:idx val="2"/>
          <c:order val="2"/>
          <c:tx>
            <c:strRef>
              <c:f>Bruttoprämiensplit!$A$69</c:f>
              <c:strCache>
                <c:ptCount val="1"/>
                <c:pt idx="0">
                  <c:v>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Bruttoprämiensplit!$B$69</c:f>
              <c:numCache>
                <c:formatCode>_-* #,##0.00\ _€_-;\-* #,##0.00\ _€_-;_-* "-"??\ _€_-;_-@_-</c:formatCode>
                <c:ptCount val="1"/>
                <c:pt idx="0">
                  <c:v>3136.4868745900003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557-41B2-BAE8-019FF511F437}"/>
            </c:ext>
          </c:extLst>
        </c:ser>
        <c:ser>
          <c:idx val="3"/>
          <c:order val="3"/>
          <c:tx>
            <c:strRef>
              <c:f>Bruttoprämiensplit!$A$70</c:f>
              <c:strCache>
                <c:ptCount val="1"/>
                <c:pt idx="0">
                  <c:v>Morbidity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Bruttoprämiensplit!$B$70</c:f>
              <c:numCache>
                <c:formatCode>_-* #,##0.00\ _€_-;\-* #,##0.00\ _€_-;_-* "-"??\ _€_-;_-@_-</c:formatCode>
                <c:ptCount val="1"/>
                <c:pt idx="0">
                  <c:v>1641.0244775599999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557-41B2-BAE8-019FF511F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6767232"/>
        <c:axId val="1046767952"/>
      </c:barChart>
      <c:catAx>
        <c:axId val="1046767232"/>
        <c:scaling>
          <c:orientation val="minMax"/>
        </c:scaling>
        <c:delete val="1"/>
        <c:axPos val="b"/>
        <c:majorTickMark val="none"/>
        <c:minorTickMark val="none"/>
        <c:tickLblPos val="nextTo"/>
        <c:crossAx val="1046767952"/>
        <c:crosses val="autoZero"/>
        <c:auto val="1"/>
        <c:lblAlgn val="ctr"/>
        <c:lblOffset val="100"/>
        <c:noMultiLvlLbl val="0"/>
      </c:catAx>
      <c:valAx>
        <c:axId val="104676795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4676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5280191334126664"/>
          <c:y val="4.7307272760682292E-2"/>
          <c:w val="0.60275270665476377"/>
          <c:h val="0.871441004764976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3.3707055072693837E-2"/>
          <c:w val="0.28315399226199467"/>
          <c:h val="0.932158590308370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Bruttoprämiensplit!$A$74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445-4C6E-8F58-C61B7ABF215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445-4C6E-8F58-C61B7ABF215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445-4C6E-8F58-C61B7ABF215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445-4C6E-8F58-C61B7ABF215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445-4C6E-8F58-C61B7ABF215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445-4C6E-8F58-C61B7ABF215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445-4C6E-8F58-C61B7ABF215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445-4C6E-8F58-C61B7ABF215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4445-4C6E-8F58-C61B7ABF215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445-4C6E-8F58-C61B7ABF2152}"/>
              </c:ext>
            </c:extLst>
          </c:dPt>
          <c:val>
            <c:numRef>
              <c:f>Bruttoprämiensplit!$B$74</c:f>
              <c:numCache>
                <c:formatCode>_-* #,##0.00\ _€_-;\-* #,##0.00\ _€_-;_-* "-"??\ _€_-;_-@_-</c:formatCode>
                <c:ptCount val="1"/>
                <c:pt idx="0">
                  <c:v>1287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445-4C6E-8F58-C61B7ABF2152}"/>
            </c:ext>
          </c:extLst>
        </c:ser>
        <c:ser>
          <c:idx val="1"/>
          <c:order val="1"/>
          <c:tx>
            <c:strRef>
              <c:f>Bruttoprämiensplit!$A$75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Bruttoprämiensplit!$B$75</c:f>
              <c:numCache>
                <c:formatCode>_-* #,##0.00\ _€_-;\-* #,##0.00\ _€_-;_-* "-"??\ _€_-;_-@_-</c:formatCode>
                <c:ptCount val="1"/>
                <c:pt idx="0">
                  <c:v>1820.3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445-4C6E-8F58-C61B7ABF2152}"/>
            </c:ext>
          </c:extLst>
        </c:ser>
        <c:ser>
          <c:idx val="2"/>
          <c:order val="2"/>
          <c:tx>
            <c:strRef>
              <c:f>Bruttoprämiensplit!$A$76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Bruttoprämiensplit!$B$76</c:f>
              <c:numCache>
                <c:formatCode>_-* #,##0.00\ _€_-;\-* #,##0.00\ _€_-;_-* "-"??\ _€_-;_-@_-</c:formatCode>
                <c:ptCount val="1"/>
                <c:pt idx="0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445-4C6E-8F58-C61B7ABF2152}"/>
            </c:ext>
          </c:extLst>
        </c:ser>
        <c:ser>
          <c:idx val="3"/>
          <c:order val="3"/>
          <c:tx>
            <c:strRef>
              <c:f>Bruttoprämiensplit!$A$77</c:f>
              <c:strCache>
                <c:ptCount val="1"/>
                <c:pt idx="0">
                  <c:v>Other Europe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Bruttoprämiensplit!$B$77</c:f>
              <c:numCache>
                <c:formatCode>_-* #,##0.00\ _€_-;\-* #,##0.00\ _€_-;_-* "-"??\ _€_-;_-@_-</c:formatCode>
                <c:ptCount val="1"/>
                <c:pt idx="0">
                  <c:v>1726.1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445-4C6E-8F58-C61B7ABF2152}"/>
            </c:ext>
          </c:extLst>
        </c:ser>
        <c:ser>
          <c:idx val="4"/>
          <c:order val="4"/>
          <c:tx>
            <c:strRef>
              <c:f>Bruttoprämiensplit!$A$78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Bruttoprämiensplit!$B$78</c:f>
              <c:numCache>
                <c:formatCode>_-* #,##0.00\ _€_-;\-* #,##0.00\ _€_-;_-* "-"??\ _€_-;_-@_-</c:formatCode>
                <c:ptCount val="1"/>
                <c:pt idx="0">
                  <c:v>7799.6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445-4C6E-8F58-C61B7ABF2152}"/>
            </c:ext>
          </c:extLst>
        </c:ser>
        <c:ser>
          <c:idx val="5"/>
          <c:order val="5"/>
          <c:tx>
            <c:strRef>
              <c:f>Bruttoprämiensplit!$A$79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Bruttoprämiensplit!$B$79</c:f>
              <c:numCache>
                <c:formatCode>_-* #,##0.00\ _€_-;\-* #,##0.00\ _€_-;_-* "-"??\ _€_-;_-@_-</c:formatCode>
                <c:ptCount val="1"/>
                <c:pt idx="0">
                  <c:v>2150.1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445-4C6E-8F58-C61B7ABF2152}"/>
            </c:ext>
          </c:extLst>
        </c:ser>
        <c:ser>
          <c:idx val="6"/>
          <c:order val="6"/>
          <c:tx>
            <c:strRef>
              <c:f>Bruttoprämiensplit!$A$80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Bruttoprämiensplit!$B$80</c:f>
              <c:numCache>
                <c:formatCode>_-* #,##0.00\ _€_-;\-* #,##0.00\ _€_-;_-* "-"??\ _€_-;_-@_-</c:formatCode>
                <c:ptCount val="1"/>
                <c:pt idx="0">
                  <c:v>681.4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445-4C6E-8F58-C61B7ABF2152}"/>
            </c:ext>
          </c:extLst>
        </c:ser>
        <c:ser>
          <c:idx val="7"/>
          <c:order val="7"/>
          <c:tx>
            <c:strRef>
              <c:f>Bruttoprämiensplit!$A$81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Bruttoprämiensplit!$B$81</c:f>
              <c:numCache>
                <c:formatCode>_-* #,##0.00\ _€_-;\-* #,##0.00\ _€_-;_-* "-"??\ _€_-;_-@_-</c:formatCode>
                <c:ptCount val="1"/>
                <c:pt idx="0">
                  <c:v>203.6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445-4C6E-8F58-C61B7ABF2152}"/>
            </c:ext>
          </c:extLst>
        </c:ser>
        <c:ser>
          <c:idx val="8"/>
          <c:order val="8"/>
          <c:tx>
            <c:strRef>
              <c:f>Bruttoprämiensplit!$A$82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Bruttoprämiensplit!$B$82</c:f>
              <c:numCache>
                <c:formatCode>_-* #,##0.00\ _€_-;\-* #,##0.00\ _€_-;_-* "-"??\ _€_-;_-@_-</c:formatCode>
                <c:ptCount val="1"/>
                <c:pt idx="0">
                  <c:v>657.8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445-4C6E-8F58-C61B7ABF2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2770008"/>
        <c:axId val="1332773248"/>
      </c:barChart>
      <c:catAx>
        <c:axId val="1332770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32773248"/>
        <c:crosses val="autoZero"/>
        <c:auto val="1"/>
        <c:lblAlgn val="ctr"/>
        <c:lblOffset val="100"/>
        <c:noMultiLvlLbl val="0"/>
      </c:catAx>
      <c:valAx>
        <c:axId val="13327732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2770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7388589809853795"/>
          <c:y val="1.7858392018914256E-2"/>
          <c:w val="0.59910127399869983"/>
          <c:h val="0.914231966314810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wmf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1743075</xdr:colOff>
      <xdr:row>47</xdr:row>
      <xdr:rowOff>9525</xdr:rowOff>
    </xdr:from>
    <xdr:to>
      <xdr:col>3</xdr:col>
      <xdr:colOff>3038475</xdr:colOff>
      <xdr:row>48</xdr:row>
      <xdr:rowOff>0</xdr:rowOff>
    </xdr:to>
    <xdr:pic>
      <xdr:nvPicPr>
        <xdr:cNvPr id="2" name="Picture 55" descr="HannRueck_Logo_Pfade">
          <a:extLst>
            <a:ext uri="{FF2B5EF4-FFF2-40B4-BE49-F238E27FC236}">
              <a16:creationId xmlns:a16="http://schemas.microsoft.com/office/drawing/2014/main" id="{F62B4F17-AA22-4430-8680-F8F5DE73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847" r="-1495" b="-3615"/>
        <a:stretch>
          <a:fillRect/>
        </a:stretch>
      </xdr:blipFill>
      <xdr:spPr bwMode="gray">
        <a:xfrm>
          <a:off x="9351645" y="1159383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418353</xdr:colOff>
      <xdr:row>36</xdr:row>
      <xdr:rowOff>59764</xdr:rowOff>
    </xdr:from>
    <xdr:to>
      <xdr:col>5</xdr:col>
      <xdr:colOff>567764</xdr:colOff>
      <xdr:row>36</xdr:row>
      <xdr:rowOff>179293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CC919FB-E7DE-4646-A0CF-DD2F14807137}"/>
            </a:ext>
          </a:extLst>
        </xdr:cNvPr>
        <xdr:cNvSpPr/>
      </xdr:nvSpPr>
      <xdr:spPr bwMode="auto">
        <a:xfrm>
          <a:off x="10733928" y="8418904"/>
          <a:ext cx="149411" cy="111909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none" lIns="90000" tIns="46800" rIns="90000" bIns="46800" numCol="1" rtlCol="0" anchor="t" anchorCtr="0" compatLnSpc="1">
          <a:prstTxWarp prst="textNoShape">
            <a:avLst/>
          </a:prstTxWarp>
        </a:bodyPr>
        <a:lstStyle/>
        <a:p>
          <a:pPr marL="285750" marR="0" indent="-285750" algn="l" defTabSz="914400" rtl="0" eaLnBrk="1" fontAlgn="base" latinLnBrk="0" hangingPunct="1">
            <a:lnSpc>
              <a:spcPct val="100000"/>
            </a:lnSpc>
            <a:spcBef>
              <a:spcPts val="600"/>
            </a:spcBef>
            <a:spcAft>
              <a:spcPct val="0"/>
            </a:spcAft>
            <a:buClr>
              <a:schemeClr val="accent2"/>
            </a:buClr>
            <a:buSzTx/>
            <a:buFont typeface="Wingdings 3" pitchFamily="18" charset="2"/>
            <a:buChar char="u"/>
            <a:tabLst/>
          </a:pPr>
          <a:endParaRPr kumimoji="0" lang="de-DE" sz="11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charset="0"/>
          </a:endParaRPr>
        </a:p>
      </xdr:txBody>
    </xdr:sp>
    <xdr:clientData/>
  </xdr:twoCellAnchor>
  <xdr:twoCellAnchor>
    <xdr:from>
      <xdr:col>0</xdr:col>
      <xdr:colOff>0</xdr:colOff>
      <xdr:row>1</xdr:row>
      <xdr:rowOff>1634436</xdr:rowOff>
    </xdr:from>
    <xdr:to>
      <xdr:col>6</xdr:col>
      <xdr:colOff>62315</xdr:colOff>
      <xdr:row>17</xdr:row>
      <xdr:rowOff>22480</xdr:rowOff>
    </xdr:to>
    <xdr:graphicFrame macro="">
      <xdr:nvGraphicFramePr>
        <xdr:cNvPr id="6" name="Chart 38">
          <a:extLst>
            <a:ext uri="{FF2B5EF4-FFF2-40B4-BE49-F238E27FC236}">
              <a16:creationId xmlns:a16="http://schemas.microsoft.com/office/drawing/2014/main" id="{0F055EAF-7EE3-454B-9819-1E2B709D36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</xdr:row>
      <xdr:rowOff>136336</xdr:rowOff>
    </xdr:from>
    <xdr:to>
      <xdr:col>6</xdr:col>
      <xdr:colOff>60410</xdr:colOff>
      <xdr:row>28</xdr:row>
      <xdr:rowOff>97658</xdr:rowOff>
    </xdr:to>
    <xdr:graphicFrame macro="">
      <xdr:nvGraphicFramePr>
        <xdr:cNvPr id="7" name="Chart 39">
          <a:extLst>
            <a:ext uri="{FF2B5EF4-FFF2-40B4-BE49-F238E27FC236}">
              <a16:creationId xmlns:a16="http://schemas.microsoft.com/office/drawing/2014/main" id="{FCD2D5CA-70C0-4999-B1DA-846ECA3D7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122971</xdr:colOff>
      <xdr:row>45</xdr:row>
      <xdr:rowOff>249881</xdr:rowOff>
    </xdr:from>
    <xdr:to>
      <xdr:col>6</xdr:col>
      <xdr:colOff>154019</xdr:colOff>
      <xdr:row>51</xdr:row>
      <xdr:rowOff>129886</xdr:rowOff>
    </xdr:to>
    <xdr:graphicFrame macro="">
      <xdr:nvGraphicFramePr>
        <xdr:cNvPr id="11" name="Chart 40">
          <a:extLst>
            <a:ext uri="{FF2B5EF4-FFF2-40B4-BE49-F238E27FC236}">
              <a16:creationId xmlns:a16="http://schemas.microsoft.com/office/drawing/2014/main" id="{32AFF70E-4023-4E69-B62F-900106CBC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339201</xdr:colOff>
      <xdr:row>6</xdr:row>
      <xdr:rowOff>87388</xdr:rowOff>
    </xdr:from>
    <xdr:to>
      <xdr:col>9</xdr:col>
      <xdr:colOff>682266</xdr:colOff>
      <xdr:row>24</xdr:row>
      <xdr:rowOff>72534</xdr:rowOff>
    </xdr:to>
    <xdr:graphicFrame macro="">
      <xdr:nvGraphicFramePr>
        <xdr:cNvPr id="4" name="Chart 41">
          <a:extLst>
            <a:ext uri="{FF2B5EF4-FFF2-40B4-BE49-F238E27FC236}">
              <a16:creationId xmlns:a16="http://schemas.microsoft.com/office/drawing/2014/main" id="{8B5A92E2-511C-4C77-94BD-754132E78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692612</xdr:colOff>
      <xdr:row>6</xdr:row>
      <xdr:rowOff>19538</xdr:rowOff>
    </xdr:from>
    <xdr:to>
      <xdr:col>13</xdr:col>
      <xdr:colOff>394130</xdr:colOff>
      <xdr:row>24</xdr:row>
      <xdr:rowOff>4081</xdr:rowOff>
    </xdr:to>
    <xdr:graphicFrame macro="">
      <xdr:nvGraphicFramePr>
        <xdr:cNvPr id="12" name="Chart 41">
          <a:extLst>
            <a:ext uri="{FF2B5EF4-FFF2-40B4-BE49-F238E27FC236}">
              <a16:creationId xmlns:a16="http://schemas.microsoft.com/office/drawing/2014/main" id="{C636D94F-9AC5-48E9-8E47-C5108D696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339201</xdr:colOff>
      <xdr:row>27</xdr:row>
      <xdr:rowOff>112703</xdr:rowOff>
    </xdr:from>
    <xdr:to>
      <xdr:col>9</xdr:col>
      <xdr:colOff>682266</xdr:colOff>
      <xdr:row>44</xdr:row>
      <xdr:rowOff>62867</xdr:rowOff>
    </xdr:to>
    <xdr:graphicFrame macro="">
      <xdr:nvGraphicFramePr>
        <xdr:cNvPr id="13" name="Chart 41">
          <a:extLst>
            <a:ext uri="{FF2B5EF4-FFF2-40B4-BE49-F238E27FC236}">
              <a16:creationId xmlns:a16="http://schemas.microsoft.com/office/drawing/2014/main" id="{4B4EC29E-CDA8-4F48-9E0C-533E1BC40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692612</xdr:colOff>
      <xdr:row>27</xdr:row>
      <xdr:rowOff>39076</xdr:rowOff>
    </xdr:from>
    <xdr:to>
      <xdr:col>13</xdr:col>
      <xdr:colOff>394130</xdr:colOff>
      <xdr:row>43</xdr:row>
      <xdr:rowOff>160802</xdr:rowOff>
    </xdr:to>
    <xdr:graphicFrame macro="">
      <xdr:nvGraphicFramePr>
        <xdr:cNvPr id="14" name="Chart 41">
          <a:extLst>
            <a:ext uri="{FF2B5EF4-FFF2-40B4-BE49-F238E27FC236}">
              <a16:creationId xmlns:a16="http://schemas.microsoft.com/office/drawing/2014/main" id="{DB5661F0-8423-4E85-AC83-DAB4BD8A0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Hannover Re">
  <a:themeElements>
    <a:clrScheme name="HR_05">
      <a:dk1>
        <a:srgbClr val="3E3E3E"/>
      </a:dk1>
      <a:lt1>
        <a:srgbClr val="FFFFFF"/>
      </a:lt1>
      <a:dk2>
        <a:srgbClr val="A0B4BF"/>
      </a:dk2>
      <a:lt2>
        <a:srgbClr val="4D6B79"/>
      </a:lt2>
      <a:accent1>
        <a:srgbClr val="009EE0"/>
      </a:accent1>
      <a:accent2>
        <a:srgbClr val="005192"/>
      </a:accent2>
      <a:accent3>
        <a:srgbClr val="ACD819"/>
      </a:accent3>
      <a:accent4>
        <a:srgbClr val="7A9501"/>
      </a:accent4>
      <a:accent5>
        <a:srgbClr val="D6D1CC"/>
      </a:accent5>
      <a:accent6>
        <a:srgbClr val="B4AEAE"/>
      </a:accent6>
      <a:hlink>
        <a:srgbClr val="0000FF"/>
      </a:hlink>
      <a:folHlink>
        <a:srgbClr val="800080"/>
      </a:folHlink>
    </a:clrScheme>
    <a:fontScheme name="Hannover R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6D1CC"/>
        </a:solidFill>
        <a:ln w="9525" cap="flat" cmpd="sng" algn="ctr">
          <a:solidFill>
            <a:srgbClr val="D6D1CC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none" lIns="90000" tIns="46800" rIns="90000" bIns="46800" numCol="1" rtlCol="0" anchor="ctr" anchorCtr="0" compatLnSpc="1">
        <a:prstTxWarp prst="textNoShape">
          <a:avLst/>
        </a:prstTxWarp>
      </a:bodyPr>
      <a:lstStyle>
        <a:defPPr marL="285750" marR="0" indent="-285750" algn="ctr" defTabSz="914400" rtl="0" eaLnBrk="1" fontAlgn="base" latinLnBrk="0" hangingPunct="1">
          <a:lnSpc>
            <a:spcPct val="100000"/>
          </a:lnSpc>
          <a:spcBef>
            <a:spcPts val="600"/>
          </a:spcBef>
          <a:spcAft>
            <a:spcPct val="0"/>
          </a:spcAft>
          <a:buClr>
            <a:schemeClr val="accent2"/>
          </a:buClr>
          <a:buSzTx/>
          <a:buFont typeface="Wingdings 3" pitchFamily="18" charset="2"/>
          <a:buChar char="u"/>
          <a:tabLst/>
          <a:defRPr kumimoji="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solidFill>
          <a:schemeClr val="bg1"/>
        </a:solidFill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  <a:txDef>
      <a:spPr>
        <a:noFill/>
      </a:spPr>
      <a:bodyPr wrap="none" rtlCol="0">
        <a:spAutoFit/>
      </a:bodyPr>
      <a:lstStyle>
        <a:defPPr marL="285750" indent="-285750">
          <a:spcBef>
            <a:spcPts val="600"/>
          </a:spcBef>
          <a:buClr>
            <a:schemeClr val="accent2"/>
          </a:buClr>
          <a:buFont typeface="Wingdings 3" pitchFamily="18" charset="2"/>
          <a:buChar char="u"/>
          <a:defRPr smtClean="0"/>
        </a:defPPr>
      </a:lstStyle>
    </a:txDef>
  </a:objectDefaults>
  <a:extraClrSchemeLst>
    <a:extraClrScheme>
      <a:clrScheme name="Hannover_Rueck 1">
        <a:dk1>
          <a:srgbClr val="3E3E3E"/>
        </a:dk1>
        <a:lt1>
          <a:srgbClr val="FFFFFF"/>
        </a:lt1>
        <a:dk2>
          <a:srgbClr val="DCDCDC"/>
        </a:dk2>
        <a:lt2>
          <a:srgbClr val="919191"/>
        </a:lt2>
        <a:accent1>
          <a:srgbClr val="003882"/>
        </a:accent1>
        <a:accent2>
          <a:srgbClr val="4D74A8"/>
        </a:accent2>
        <a:accent3>
          <a:srgbClr val="FFFFFF"/>
        </a:accent3>
        <a:accent4>
          <a:srgbClr val="343434"/>
        </a:accent4>
        <a:accent5>
          <a:srgbClr val="AAAEC1"/>
        </a:accent5>
        <a:accent6>
          <a:srgbClr val="456898"/>
        </a:accent6>
        <a:hlink>
          <a:srgbClr val="00A6D6"/>
        </a:hlink>
        <a:folHlink>
          <a:srgbClr val="82787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2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0038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0032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3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143F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1138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Custom Color 1">
      <a:srgbClr val="E9AD05"/>
    </a:custClr>
    <a:custClr name="Custom Color 2">
      <a:srgbClr val="CC6C08"/>
    </a:custClr>
    <a:custClr name="Custom Color 3">
      <a:srgbClr val="83D0F0"/>
    </a:custClr>
    <a:custClr name="Custom Color 4">
      <a:srgbClr val="796E6B"/>
    </a:custClr>
    <a:custClr name="Custom Color 5">
      <a:srgbClr val="CED7B1"/>
    </a:custClr>
    <a:custClr name="Custom Color 6">
      <a:srgbClr val="DBE3ED"/>
    </a:custClr>
    <a:custClr name="Custom Color 7">
      <a:srgbClr val="C0EAF6"/>
    </a:custClr>
    <a:custClr name="Custom Color 8">
      <a:srgbClr val="D6D1CC"/>
    </a:custClr>
  </a:custClr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D5D75-A582-42C2-924D-D0FC94E446B0}">
  <sheetPr>
    <tabColor theme="4"/>
  </sheetPr>
  <dimension ref="A1:N64"/>
  <sheetViews>
    <sheetView showGridLines="0" tabSelected="1" zoomScaleNormal="100" workbookViewId="0"/>
  </sheetViews>
  <sheetFormatPr defaultColWidth="8.88671875" defaultRowHeight="18" customHeight="1" x14ac:dyDescent="0.25"/>
  <cols>
    <col min="1" max="7" width="11.6640625" style="65" customWidth="1"/>
    <col min="8" max="8" width="12.88671875" style="65" customWidth="1"/>
    <col min="9" max="12" width="11.6640625" style="65" customWidth="1"/>
    <col min="13" max="13" width="10.5546875" style="65" customWidth="1"/>
    <col min="14" max="14" width="11.6640625" style="65" customWidth="1"/>
    <col min="15" max="16384" width="8.88671875" style="65"/>
  </cols>
  <sheetData>
    <row r="1" spans="1:14" ht="13.8" x14ac:dyDescent="0.25">
      <c r="A1" s="1" t="s">
        <v>72</v>
      </c>
      <c r="B1" s="3"/>
      <c r="C1" s="3"/>
      <c r="D1" s="3"/>
      <c r="E1" s="2"/>
      <c r="F1" s="2"/>
      <c r="H1" s="128" t="s">
        <v>102</v>
      </c>
      <c r="I1" s="22"/>
      <c r="J1" s="129"/>
      <c r="K1" s="129"/>
      <c r="L1" s="129"/>
      <c r="M1" s="129"/>
    </row>
    <row r="2" spans="1:14" ht="141" customHeight="1" x14ac:dyDescent="0.25">
      <c r="A2" s="197" t="s">
        <v>88</v>
      </c>
      <c r="B2" s="197"/>
      <c r="C2" s="197"/>
      <c r="D2" s="197"/>
      <c r="E2" s="197"/>
      <c r="F2" s="197"/>
      <c r="G2" s="67"/>
      <c r="H2" s="197" t="s">
        <v>103</v>
      </c>
      <c r="I2" s="197"/>
      <c r="J2" s="197"/>
      <c r="K2" s="197"/>
      <c r="L2" s="197"/>
      <c r="M2" s="197"/>
      <c r="N2" s="67"/>
    </row>
    <row r="3" spans="1:14" ht="27" customHeight="1" x14ac:dyDescent="0.25"/>
    <row r="4" spans="1:14" ht="20.100000000000001" customHeight="1" thickBot="1" x14ac:dyDescent="0.3">
      <c r="A4" s="68" t="s">
        <v>47</v>
      </c>
      <c r="B4" s="69"/>
      <c r="C4" s="69"/>
      <c r="D4" s="69"/>
      <c r="E4" s="69"/>
      <c r="F4" s="69"/>
      <c r="H4" s="68" t="str">
        <f>"Reinsurance revenue P&amp;C reinsurance (as of 31 Dec "&amp;Bruttoprämiensplit!B1&amp;")"</f>
        <v>Reinsurance revenue P&amp;C reinsurance (as of 31 Dec 2023)</v>
      </c>
      <c r="I4" s="68"/>
      <c r="J4" s="68"/>
      <c r="K4" s="68"/>
      <c r="L4" s="68"/>
      <c r="M4" s="68"/>
    </row>
    <row r="5" spans="1:14" ht="12.9" customHeight="1" x14ac:dyDescent="0.35">
      <c r="A5" s="71"/>
      <c r="G5" s="119"/>
      <c r="H5" s="70"/>
      <c r="N5" s="130"/>
    </row>
    <row r="6" spans="1:14" ht="12.9" customHeight="1" x14ac:dyDescent="0.25">
      <c r="A6" s="71"/>
      <c r="H6" s="70"/>
    </row>
    <row r="7" spans="1:14" ht="12.9" customHeight="1" x14ac:dyDescent="0.25">
      <c r="A7" s="71"/>
      <c r="H7" s="70"/>
    </row>
    <row r="8" spans="1:14" ht="12.9" customHeight="1" x14ac:dyDescent="0.25">
      <c r="A8" s="71"/>
      <c r="G8" s="119"/>
      <c r="H8" s="70"/>
      <c r="N8" s="119"/>
    </row>
    <row r="9" spans="1:14" ht="12.9" customHeight="1" x14ac:dyDescent="0.25">
      <c r="A9" s="71"/>
      <c r="H9" s="70"/>
    </row>
    <row r="10" spans="1:14" ht="12.9" customHeight="1" x14ac:dyDescent="0.25">
      <c r="A10" s="71"/>
      <c r="H10" s="70"/>
    </row>
    <row r="11" spans="1:14" ht="12.9" customHeight="1" x14ac:dyDescent="0.25">
      <c r="A11" s="71"/>
      <c r="H11" s="70"/>
    </row>
    <row r="12" spans="1:14" ht="12.9" customHeight="1" x14ac:dyDescent="0.25">
      <c r="A12" s="71"/>
      <c r="H12" s="70"/>
    </row>
    <row r="13" spans="1:14" ht="12.6" customHeight="1" x14ac:dyDescent="0.25"/>
    <row r="14" spans="1:14" ht="12.75" customHeight="1" x14ac:dyDescent="0.25">
      <c r="B14" s="72"/>
    </row>
    <row r="15" spans="1:14" ht="12.6" customHeight="1" x14ac:dyDescent="0.25">
      <c r="C15" s="73"/>
    </row>
    <row r="16" spans="1:14" ht="20.100000000000001" customHeight="1" thickBot="1" x14ac:dyDescent="0.3">
      <c r="A16" s="57" t="s">
        <v>49</v>
      </c>
      <c r="B16" s="74"/>
      <c r="C16" s="74"/>
      <c r="D16" s="74"/>
      <c r="E16" s="75"/>
      <c r="F16" s="76" t="s">
        <v>108</v>
      </c>
    </row>
    <row r="17" spans="1:14" ht="12.75" customHeight="1" x14ac:dyDescent="0.25">
      <c r="A17" s="66"/>
      <c r="B17" s="66"/>
      <c r="F17" s="77"/>
      <c r="I17" s="66"/>
    </row>
    <row r="18" spans="1:14" ht="12.75" customHeight="1" x14ac:dyDescent="0.25">
      <c r="A18" s="66"/>
      <c r="B18" s="66"/>
      <c r="F18" s="77"/>
      <c r="G18" s="119"/>
      <c r="I18" s="66"/>
      <c r="N18" s="119"/>
    </row>
    <row r="19" spans="1:14" ht="12.6" customHeight="1" x14ac:dyDescent="0.25">
      <c r="A19" s="78"/>
      <c r="B19" s="66"/>
      <c r="F19" s="77"/>
      <c r="I19" s="66"/>
    </row>
    <row r="20" spans="1:14" ht="13.2" x14ac:dyDescent="0.25">
      <c r="F20" s="77"/>
      <c r="H20" s="79"/>
    </row>
    <row r="21" spans="1:14" ht="13.2" x14ac:dyDescent="0.25">
      <c r="A21" s="78"/>
      <c r="F21" s="77"/>
      <c r="H21" s="80"/>
    </row>
    <row r="22" spans="1:14" ht="13.2" x14ac:dyDescent="0.25">
      <c r="F22" s="77"/>
      <c r="I22" s="81"/>
    </row>
    <row r="23" spans="1:14" ht="16.8" x14ac:dyDescent="0.3">
      <c r="A23" s="82"/>
      <c r="F23" s="77"/>
      <c r="H23" s="82"/>
      <c r="I23" s="81"/>
    </row>
    <row r="24" spans="1:14" ht="13.2" x14ac:dyDescent="0.25">
      <c r="B24" s="83"/>
      <c r="C24" s="84"/>
      <c r="D24" s="85"/>
      <c r="F24" s="77"/>
      <c r="I24" s="81"/>
    </row>
    <row r="25" spans="1:14" ht="20.100000000000001" customHeight="1" x14ac:dyDescent="0.25">
      <c r="B25" s="87"/>
      <c r="F25" s="77"/>
      <c r="H25" s="86"/>
    </row>
    <row r="26" spans="1:14" ht="14.1" customHeight="1" x14ac:dyDescent="0.25">
      <c r="F26" s="77"/>
    </row>
    <row r="27" spans="1:14" ht="19.95" customHeight="1" thickBot="1" x14ac:dyDescent="0.35">
      <c r="A27" s="68" t="s">
        <v>92</v>
      </c>
      <c r="B27" s="89"/>
      <c r="C27" s="89"/>
      <c r="D27" s="90"/>
      <c r="E27" s="90"/>
      <c r="F27" s="90"/>
      <c r="H27" s="68" t="str">
        <f>"Reinsurance Revenue L&amp;H reinsurance (as of 31 Dec "&amp;Bruttoprämiensplit!B1&amp;")"</f>
        <v>Reinsurance Revenue L&amp;H reinsurance (as of 31 Dec 2023)</v>
      </c>
      <c r="I27" s="68"/>
      <c r="J27" s="68"/>
      <c r="K27" s="68"/>
      <c r="L27" s="68"/>
      <c r="M27" s="68"/>
    </row>
    <row r="28" spans="1:14" ht="20.100000000000001" customHeight="1" x14ac:dyDescent="0.25">
      <c r="A28" s="92" t="s">
        <v>4</v>
      </c>
      <c r="B28" s="93"/>
      <c r="C28" s="64"/>
      <c r="D28" s="64"/>
      <c r="E28" s="92" t="s">
        <v>89</v>
      </c>
      <c r="F28" s="92"/>
      <c r="H28" s="91"/>
    </row>
    <row r="29" spans="1:14" ht="13.8" x14ac:dyDescent="0.25">
      <c r="A29" s="95" t="s">
        <v>5</v>
      </c>
      <c r="B29" s="96"/>
      <c r="C29" s="97"/>
      <c r="D29" s="97"/>
      <c r="E29" s="95" t="s">
        <v>90</v>
      </c>
      <c r="F29" s="95"/>
      <c r="H29" s="94"/>
    </row>
    <row r="30" spans="1:14" ht="13.2" x14ac:dyDescent="0.25"/>
    <row r="31" spans="1:14" ht="13.2" x14ac:dyDescent="0.25">
      <c r="H31" s="98"/>
    </row>
    <row r="32" spans="1:14" ht="19.95" customHeight="1" thickBot="1" x14ac:dyDescent="0.3">
      <c r="A32" s="68" t="s">
        <v>79</v>
      </c>
      <c r="B32" s="90"/>
      <c r="C32" s="90"/>
      <c r="D32" s="90"/>
      <c r="E32" s="99">
        <v>2023</v>
      </c>
      <c r="F32" s="100">
        <v>2024</v>
      </c>
    </row>
    <row r="33" spans="1:14" ht="13.8" x14ac:dyDescent="0.25">
      <c r="A33" s="101" t="s">
        <v>73</v>
      </c>
      <c r="B33" s="102"/>
      <c r="C33" s="102"/>
      <c r="D33" s="102"/>
      <c r="E33" s="103"/>
      <c r="F33" s="104"/>
    </row>
    <row r="34" spans="1:14" ht="13.8" x14ac:dyDescent="0.25">
      <c r="A34" s="120" t="s">
        <v>101</v>
      </c>
      <c r="B34" s="97"/>
      <c r="C34" s="97"/>
      <c r="D34" s="97"/>
      <c r="E34" s="105" t="s">
        <v>96</v>
      </c>
      <c r="F34" s="123" t="s">
        <v>97</v>
      </c>
    </row>
    <row r="35" spans="1:14" ht="16.5" customHeight="1" x14ac:dyDescent="0.25">
      <c r="A35" s="121" t="s">
        <v>74</v>
      </c>
      <c r="B35" s="97"/>
      <c r="C35" s="97"/>
      <c r="D35" s="97"/>
      <c r="E35" s="107" t="s">
        <v>106</v>
      </c>
      <c r="F35" s="123" t="s">
        <v>98</v>
      </c>
    </row>
    <row r="36" spans="1:14" ht="13.8" x14ac:dyDescent="0.25">
      <c r="A36" s="121" t="s">
        <v>75</v>
      </c>
      <c r="B36" s="97"/>
      <c r="C36" s="97"/>
      <c r="D36" s="97"/>
      <c r="E36" s="124" t="s">
        <v>99</v>
      </c>
      <c r="F36" s="123" t="s">
        <v>100</v>
      </c>
    </row>
    <row r="37" spans="1:14" ht="13.8" x14ac:dyDescent="0.25">
      <c r="A37" s="108" t="s">
        <v>76</v>
      </c>
      <c r="B37" s="97"/>
      <c r="C37" s="97"/>
      <c r="D37" s="97"/>
      <c r="E37" s="109"/>
      <c r="F37" s="95"/>
    </row>
    <row r="38" spans="1:14" ht="13.8" x14ac:dyDescent="0.25">
      <c r="A38" s="106" t="s">
        <v>77</v>
      </c>
      <c r="B38" s="97"/>
      <c r="C38" s="97"/>
      <c r="D38" s="97"/>
      <c r="E38" s="110">
        <v>2149</v>
      </c>
      <c r="F38" s="111">
        <v>2330</v>
      </c>
    </row>
    <row r="39" spans="1:14" ht="13.8" x14ac:dyDescent="0.25">
      <c r="A39" s="106" t="s">
        <v>78</v>
      </c>
      <c r="B39" s="97"/>
      <c r="C39" s="97"/>
      <c r="D39" s="97"/>
      <c r="E39" s="112">
        <v>7.3170000000000002</v>
      </c>
      <c r="F39" s="113">
        <v>7.9470000000000001</v>
      </c>
    </row>
    <row r="40" spans="1:14" ht="13.2" x14ac:dyDescent="0.25">
      <c r="A40" s="118" t="s">
        <v>94</v>
      </c>
    </row>
    <row r="41" spans="1:14" ht="13.2" x14ac:dyDescent="0.25"/>
    <row r="42" spans="1:14" ht="13.2" x14ac:dyDescent="0.25"/>
    <row r="43" spans="1:14" ht="13.2" x14ac:dyDescent="0.25">
      <c r="I43" s="116"/>
    </row>
    <row r="44" spans="1:14" ht="13.2" x14ac:dyDescent="0.25">
      <c r="G44" s="119"/>
      <c r="H44" s="79"/>
      <c r="N44" s="119"/>
    </row>
    <row r="45" spans="1:14" ht="14.4" thickBot="1" x14ac:dyDescent="0.3">
      <c r="A45" s="88" t="s">
        <v>50</v>
      </c>
      <c r="B45" s="114"/>
      <c r="C45" s="90"/>
      <c r="D45" s="90"/>
      <c r="E45" s="90"/>
      <c r="F45" s="90" t="s">
        <v>3</v>
      </c>
      <c r="G45" s="119"/>
      <c r="H45" s="61" t="s">
        <v>93</v>
      </c>
      <c r="I45" s="90"/>
      <c r="J45" s="90"/>
      <c r="K45" s="90"/>
      <c r="L45" s="90"/>
      <c r="M45" s="90"/>
      <c r="N45" s="119"/>
    </row>
    <row r="46" spans="1:14" ht="94.2" customHeight="1" x14ac:dyDescent="0.25">
      <c r="A46" s="198"/>
      <c r="B46" s="198"/>
      <c r="C46" s="199"/>
      <c r="D46" s="199"/>
      <c r="E46" s="199"/>
      <c r="F46" s="199"/>
      <c r="H46" s="200" t="s">
        <v>107</v>
      </c>
      <c r="I46" s="195" t="s">
        <v>91</v>
      </c>
      <c r="J46" s="195"/>
      <c r="K46" s="195"/>
      <c r="L46" s="195"/>
      <c r="M46" s="195"/>
    </row>
    <row r="47" spans="1:14" ht="13.2" x14ac:dyDescent="0.25">
      <c r="H47" s="201"/>
      <c r="I47" s="196"/>
      <c r="J47" s="196"/>
      <c r="K47" s="196"/>
      <c r="L47" s="196"/>
      <c r="M47" s="196"/>
    </row>
    <row r="48" spans="1:14" ht="13.2" x14ac:dyDescent="0.25">
      <c r="H48" s="201"/>
      <c r="I48" s="196"/>
      <c r="J48" s="196"/>
      <c r="K48" s="196"/>
      <c r="L48" s="196"/>
      <c r="M48" s="196"/>
    </row>
    <row r="50" spans="1:14" ht="15" customHeight="1" x14ac:dyDescent="0.25">
      <c r="H50" s="119"/>
    </row>
    <row r="51" spans="1:14" s="7" customFormat="1" ht="15" customHeight="1" x14ac:dyDescent="0.25">
      <c r="A51" s="127" t="s">
        <v>105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spans="1:14" s="7" customFormat="1" ht="15" customHeight="1" x14ac:dyDescent="0.25">
      <c r="A52" s="127"/>
      <c r="B52" s="9"/>
      <c r="C52" s="8"/>
      <c r="D52" s="8"/>
      <c r="E52" s="9"/>
      <c r="F52" s="9"/>
      <c r="G52" s="9"/>
      <c r="H52" s="62"/>
      <c r="I52" s="9"/>
      <c r="J52" s="9"/>
      <c r="K52" s="9"/>
      <c r="L52" s="9"/>
      <c r="M52" s="9"/>
      <c r="N52" s="9"/>
    </row>
    <row r="53" spans="1:14" s="7" customFormat="1" ht="14.4" customHeight="1" thickBot="1" x14ac:dyDescent="0.3">
      <c r="A53" s="126" t="s">
        <v>80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4" s="7" customFormat="1" ht="14.4" customHeight="1" x14ac:dyDescent="0.25">
      <c r="A54" s="127"/>
      <c r="B54" s="127" t="s">
        <v>81</v>
      </c>
      <c r="C54" s="8"/>
      <c r="D54" s="8"/>
      <c r="F54" s="9"/>
      <c r="G54" s="9"/>
      <c r="H54" s="62" t="s">
        <v>85</v>
      </c>
      <c r="N54" s="9"/>
    </row>
    <row r="55" spans="1:14" s="7" customFormat="1" ht="14.4" customHeight="1" x14ac:dyDescent="0.25">
      <c r="A55" s="127"/>
      <c r="B55" s="127" t="s">
        <v>6</v>
      </c>
      <c r="C55" s="8"/>
      <c r="D55" s="8"/>
      <c r="F55" s="9"/>
      <c r="G55" s="9"/>
      <c r="H55" s="10" t="s">
        <v>82</v>
      </c>
      <c r="N55" s="9"/>
    </row>
    <row r="56" spans="1:14" s="7" customFormat="1" ht="14.4" customHeight="1" x14ac:dyDescent="0.25">
      <c r="A56" s="127"/>
      <c r="B56" s="127" t="s">
        <v>7</v>
      </c>
      <c r="C56" s="8"/>
      <c r="D56" s="8"/>
      <c r="F56" s="8"/>
      <c r="G56" s="8"/>
      <c r="H56" s="10" t="s">
        <v>8</v>
      </c>
      <c r="N56" s="8"/>
    </row>
    <row r="57" spans="1:14" s="7" customFormat="1" ht="14.4" customHeight="1" x14ac:dyDescent="0.25">
      <c r="A57" s="127"/>
      <c r="B57" s="127" t="s">
        <v>9</v>
      </c>
      <c r="C57" s="8"/>
      <c r="D57" s="8"/>
      <c r="F57" s="8"/>
      <c r="G57" s="8"/>
      <c r="H57" s="63" t="s">
        <v>86</v>
      </c>
      <c r="N57" s="8"/>
    </row>
    <row r="58" spans="1:14" customFormat="1" ht="14.4" customHeight="1" x14ac:dyDescent="0.25">
      <c r="A58" s="3"/>
      <c r="B58" s="7"/>
      <c r="C58" s="8"/>
      <c r="D58" s="8"/>
      <c r="E58" s="7"/>
      <c r="F58" s="8"/>
      <c r="G58" s="8"/>
      <c r="H58" s="11" t="s">
        <v>83</v>
      </c>
      <c r="I58" s="7"/>
      <c r="J58" s="7"/>
      <c r="K58" s="7"/>
      <c r="L58" s="7"/>
      <c r="M58" s="7"/>
      <c r="N58" s="8"/>
    </row>
    <row r="59" spans="1:14" customFormat="1" ht="14.4" customHeight="1" x14ac:dyDescent="0.25">
      <c r="A59" s="3"/>
      <c r="B59" s="7"/>
      <c r="C59" s="8"/>
      <c r="D59" s="8"/>
      <c r="E59" s="7"/>
      <c r="F59" s="8"/>
      <c r="G59" s="8"/>
      <c r="H59" s="11" t="s">
        <v>10</v>
      </c>
      <c r="I59" s="7"/>
      <c r="J59" s="7"/>
      <c r="K59" s="7"/>
      <c r="L59" s="7"/>
      <c r="M59" s="7"/>
      <c r="N59" s="8"/>
    </row>
    <row r="60" spans="1:14" customFormat="1" ht="14.4" customHeight="1" x14ac:dyDescent="0.25">
      <c r="C60" s="8"/>
      <c r="D60" s="8"/>
      <c r="E60" s="65"/>
      <c r="F60" s="8"/>
      <c r="G60" s="8"/>
      <c r="H60" s="63" t="s">
        <v>87</v>
      </c>
      <c r="N60" s="8"/>
    </row>
    <row r="61" spans="1:14" ht="14.4" customHeight="1" x14ac:dyDescent="0.25">
      <c r="A61"/>
      <c r="B61"/>
      <c r="C61" s="8"/>
      <c r="D61" s="8"/>
      <c r="F61" s="8"/>
      <c r="G61" s="8"/>
      <c r="H61" s="11" t="s">
        <v>84</v>
      </c>
      <c r="I61"/>
      <c r="J61"/>
      <c r="K61"/>
      <c r="L61"/>
      <c r="M61"/>
      <c r="N61" s="8"/>
    </row>
    <row r="62" spans="1:14" ht="14.4" customHeight="1" x14ac:dyDescent="0.25">
      <c r="A62" s="3"/>
      <c r="B62" s="4"/>
      <c r="C62" s="8"/>
      <c r="D62" s="8"/>
      <c r="F62" s="8"/>
      <c r="G62" s="8"/>
      <c r="H62" s="11" t="s">
        <v>11</v>
      </c>
      <c r="I62"/>
      <c r="J62"/>
      <c r="K62"/>
      <c r="L62"/>
      <c r="M62"/>
      <c r="N62" s="8"/>
    </row>
    <row r="63" spans="1:14" ht="14.4" customHeight="1" x14ac:dyDescent="0.25"/>
    <row r="64" spans="1:14" ht="14.4" customHeight="1" x14ac:dyDescent="0.25"/>
  </sheetData>
  <mergeCells count="6">
    <mergeCell ref="I46:M48"/>
    <mergeCell ref="A2:F2"/>
    <mergeCell ref="A46:B46"/>
    <mergeCell ref="C46:F46"/>
    <mergeCell ref="H2:M2"/>
    <mergeCell ref="H46:H48"/>
  </mergeCells>
  <printOptions verticalCentered="1"/>
  <pageMargins left="0.39370078740157483" right="0.19685039370078741" top="1.1811023622047245" bottom="0" header="0.51181102362204722" footer="0.51181102362204722"/>
  <pageSetup paperSize="9" scale="56" fitToHeight="2" orientation="portrait" r:id="rId1"/>
  <headerFooter differentOddEven="1">
    <oddHeader>&amp;L&amp;G</oddHeader>
    <oddFooter>&amp;R&amp;G</oddFooter>
    <evenHeader>&amp;L&amp;G</evenHeader>
    <evenFooter>&amp;R&amp;G</even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62A27-1DC3-4923-B0C3-8637C09E17F6}">
  <sheetPr>
    <tabColor theme="4"/>
  </sheetPr>
  <dimension ref="A1:Q63"/>
  <sheetViews>
    <sheetView showGridLines="0" zoomScaleNormal="100" workbookViewId="0"/>
  </sheetViews>
  <sheetFormatPr defaultColWidth="8.6640625" defaultRowHeight="18" customHeight="1" x14ac:dyDescent="0.25"/>
  <cols>
    <col min="1" max="1" width="37.44140625" customWidth="1"/>
    <col min="2" max="2" width="11.33203125" style="65" bestFit="1" customWidth="1"/>
    <col min="3" max="6" width="10.6640625" style="193" customWidth="1"/>
    <col min="7" max="7" width="11.33203125" style="193" customWidth="1"/>
    <col min="8" max="11" width="10.6640625" style="193" customWidth="1"/>
    <col min="12" max="12" width="12.109375" style="65" customWidth="1"/>
    <col min="13" max="13" width="19.33203125" style="65" bestFit="1" customWidth="1"/>
    <col min="14" max="16384" width="8.6640625" style="65"/>
  </cols>
  <sheetData>
    <row r="1" spans="1:12" ht="25.2" customHeight="1" x14ac:dyDescent="0.25">
      <c r="A1" s="2"/>
      <c r="B1" s="202">
        <v>2022</v>
      </c>
      <c r="C1" s="203"/>
      <c r="D1" s="203"/>
      <c r="E1" s="203"/>
      <c r="F1" s="203"/>
      <c r="G1" s="204">
        <v>2023</v>
      </c>
      <c r="H1" s="205"/>
      <c r="I1" s="205"/>
      <c r="J1" s="205"/>
      <c r="K1" s="205"/>
      <c r="L1" s="133"/>
    </row>
    <row r="2" spans="1:12" ht="28.2" thickBot="1" x14ac:dyDescent="0.3">
      <c r="A2" s="12" t="s">
        <v>65</v>
      </c>
      <c r="B2" s="134" t="s">
        <v>12</v>
      </c>
      <c r="C2" s="134" t="s">
        <v>13</v>
      </c>
      <c r="D2" s="134" t="s">
        <v>14</v>
      </c>
      <c r="E2" s="134" t="s">
        <v>15</v>
      </c>
      <c r="F2" s="134" t="s">
        <v>17</v>
      </c>
      <c r="G2" s="135" t="s">
        <v>16</v>
      </c>
      <c r="H2" s="135" t="s">
        <v>13</v>
      </c>
      <c r="I2" s="135" t="s">
        <v>14</v>
      </c>
      <c r="J2" s="135" t="s">
        <v>15</v>
      </c>
      <c r="K2" s="135" t="s">
        <v>17</v>
      </c>
      <c r="L2" s="58" t="s">
        <v>66</v>
      </c>
    </row>
    <row r="3" spans="1:12" ht="30" customHeight="1" thickBot="1" x14ac:dyDescent="0.3">
      <c r="A3" s="12" t="s">
        <v>53</v>
      </c>
      <c r="B3" s="136"/>
      <c r="C3" s="136"/>
      <c r="D3" s="136"/>
      <c r="E3" s="136"/>
      <c r="F3" s="136"/>
      <c r="G3" s="137"/>
      <c r="H3" s="137"/>
      <c r="I3" s="137"/>
      <c r="J3" s="137"/>
      <c r="K3" s="137"/>
      <c r="L3" s="137"/>
    </row>
    <row r="4" spans="1:12" ht="13.8" x14ac:dyDescent="0.25">
      <c r="A4" s="17" t="s">
        <v>52</v>
      </c>
      <c r="B4" s="138"/>
      <c r="C4" s="138"/>
      <c r="D4" s="138"/>
      <c r="E4" s="138"/>
      <c r="F4" s="138"/>
      <c r="G4" s="139"/>
      <c r="H4" s="139"/>
      <c r="I4" s="139"/>
      <c r="J4" s="139"/>
      <c r="K4" s="139"/>
      <c r="L4" s="139"/>
    </row>
    <row r="5" spans="1:12" ht="13.8" x14ac:dyDescent="0.25">
      <c r="A5" s="140" t="s">
        <v>127</v>
      </c>
      <c r="B5" s="141">
        <v>6611.5623303738712</v>
      </c>
      <c r="C5" s="141">
        <v>5204.5276434724046</v>
      </c>
      <c r="D5" s="141">
        <v>6515.4071517047923</v>
      </c>
      <c r="E5" s="141">
        <v>5685.2393271472547</v>
      </c>
      <c r="F5" s="141">
        <v>24016.736452698322</v>
      </c>
      <c r="G5" s="142">
        <v>6570.2258342563091</v>
      </c>
      <c r="H5" s="143">
        <v>5702.4668155872341</v>
      </c>
      <c r="I5" s="143">
        <v>6241.5525704037473</v>
      </c>
      <c r="J5" s="143">
        <v>5942.2198397667162</v>
      </c>
      <c r="K5" s="143">
        <v>24456.465060014008</v>
      </c>
      <c r="L5" s="144">
        <v>1.830925730403643E-2</v>
      </c>
    </row>
    <row r="6" spans="1:12" ht="13.8" x14ac:dyDescent="0.25">
      <c r="A6" s="13" t="s">
        <v>128</v>
      </c>
      <c r="B6" s="145">
        <v>421.44113643604618</v>
      </c>
      <c r="C6" s="145">
        <v>272.09611397874136</v>
      </c>
      <c r="D6" s="145">
        <v>370.04526520643782</v>
      </c>
      <c r="E6" s="145">
        <v>272.79666217524959</v>
      </c>
      <c r="F6" s="145">
        <v>1336.379177796475</v>
      </c>
      <c r="G6" s="146">
        <v>568.33661301046425</v>
      </c>
      <c r="H6" s="147">
        <v>510.35162753220294</v>
      </c>
      <c r="I6" s="147">
        <v>482.78037323551678</v>
      </c>
      <c r="J6" s="147">
        <v>96.79176873245477</v>
      </c>
      <c r="K6" s="147">
        <v>1658.2603825106387</v>
      </c>
      <c r="L6" s="148">
        <v>0.24086068539686933</v>
      </c>
    </row>
    <row r="7" spans="1:12" ht="13.8" x14ac:dyDescent="0.25">
      <c r="A7" s="13" t="s">
        <v>129</v>
      </c>
      <c r="B7" s="145">
        <v>-122.08510085428574</v>
      </c>
      <c r="C7" s="145">
        <v>-83.394203362258395</v>
      </c>
      <c r="D7" s="145">
        <v>-113.47789620870071</v>
      </c>
      <c r="E7" s="145">
        <v>-264.17926345698083</v>
      </c>
      <c r="F7" s="145">
        <v>-583.13646388222571</v>
      </c>
      <c r="G7" s="146">
        <v>-166.91196731890105</v>
      </c>
      <c r="H7" s="147">
        <v>-175.56792907201333</v>
      </c>
      <c r="I7" s="147">
        <v>-259.68695723474428</v>
      </c>
      <c r="J7" s="147">
        <v>-278.06465496158404</v>
      </c>
      <c r="K7" s="147">
        <v>-880.23150858724262</v>
      </c>
      <c r="L7" s="149">
        <v>0.50947773481203584</v>
      </c>
    </row>
    <row r="8" spans="1:12" ht="13.8" x14ac:dyDescent="0.25">
      <c r="A8" s="13" t="s">
        <v>67</v>
      </c>
      <c r="B8" s="145">
        <v>392.96124063993261</v>
      </c>
      <c r="C8" s="145">
        <v>431.68810049779489</v>
      </c>
      <c r="D8" s="145">
        <v>368.43972676461698</v>
      </c>
      <c r="E8" s="145">
        <v>-227.73491951052557</v>
      </c>
      <c r="F8" s="145">
        <v>965.35414839181885</v>
      </c>
      <c r="G8" s="146">
        <v>380.77778878670443</v>
      </c>
      <c r="H8" s="147">
        <v>469.87338388364873</v>
      </c>
      <c r="I8" s="147">
        <v>415.00037282853725</v>
      </c>
      <c r="J8" s="147">
        <v>322.57561520451833</v>
      </c>
      <c r="K8" s="147">
        <v>1588.2271607034088</v>
      </c>
      <c r="L8" s="149">
        <v>0.64522746740067638</v>
      </c>
    </row>
    <row r="9" spans="1:12" ht="13.8" x14ac:dyDescent="0.25">
      <c r="A9" s="13" t="s">
        <v>130</v>
      </c>
      <c r="B9" s="145">
        <v>597.55605797079397</v>
      </c>
      <c r="C9" s="145">
        <v>519.94504900503944</v>
      </c>
      <c r="D9" s="145">
        <v>544.14218618602752</v>
      </c>
      <c r="E9" s="145">
        <v>-145.92809829156161</v>
      </c>
      <c r="F9" s="145">
        <v>1515.7151948702992</v>
      </c>
      <c r="G9" s="146">
        <v>720.26652552128928</v>
      </c>
      <c r="H9" s="147">
        <v>632.28385911177861</v>
      </c>
      <c r="I9" s="147">
        <v>484.25921306143567</v>
      </c>
      <c r="J9" s="147">
        <v>134.40314008524132</v>
      </c>
      <c r="K9" s="147">
        <v>1971.2127377797449</v>
      </c>
      <c r="L9" s="148">
        <v>0.30051657755428307</v>
      </c>
    </row>
    <row r="10" spans="1:12" ht="13.8" x14ac:dyDescent="0.25">
      <c r="A10" s="13" t="s">
        <v>49</v>
      </c>
      <c r="B10" s="145">
        <v>427.85302555601902</v>
      </c>
      <c r="C10" s="145">
        <v>387.01956917954141</v>
      </c>
      <c r="D10" s="145">
        <v>301.38970303154804</v>
      </c>
      <c r="E10" s="145">
        <v>-335.47070686788095</v>
      </c>
      <c r="F10" s="145">
        <v>780.79159089922746</v>
      </c>
      <c r="G10" s="146">
        <v>484.45063214773228</v>
      </c>
      <c r="H10" s="147">
        <v>475.58445677191258</v>
      </c>
      <c r="I10" s="147">
        <v>439.39597094347596</v>
      </c>
      <c r="J10" s="147">
        <v>425.34354375899221</v>
      </c>
      <c r="K10" s="147">
        <v>1824.7746036221131</v>
      </c>
      <c r="L10" s="148">
        <v>1.3370828078726413</v>
      </c>
    </row>
    <row r="11" spans="1:12" ht="13.8" x14ac:dyDescent="0.25">
      <c r="A11" s="140"/>
      <c r="B11" s="150"/>
      <c r="C11" s="150"/>
      <c r="D11" s="150"/>
      <c r="E11" s="150"/>
      <c r="F11" s="150"/>
      <c r="G11" s="151"/>
      <c r="H11" s="152"/>
      <c r="I11" s="152"/>
      <c r="J11" s="152"/>
      <c r="K11" s="152"/>
      <c r="L11" s="144"/>
    </row>
    <row r="12" spans="1:12" ht="13.8" x14ac:dyDescent="0.25">
      <c r="A12" s="14" t="s">
        <v>54</v>
      </c>
      <c r="B12" s="153"/>
      <c r="C12" s="153"/>
      <c r="D12" s="153"/>
      <c r="E12" s="153"/>
      <c r="F12" s="153"/>
      <c r="G12" s="154"/>
      <c r="H12" s="155"/>
      <c r="I12" s="155"/>
      <c r="J12" s="155"/>
      <c r="K12" s="155"/>
      <c r="L12" s="156"/>
    </row>
    <row r="13" spans="1:12" ht="13.8" x14ac:dyDescent="0.25">
      <c r="A13" s="140" t="s">
        <v>55</v>
      </c>
      <c r="B13" s="157"/>
      <c r="C13" s="157"/>
      <c r="D13" s="157"/>
      <c r="E13" s="157">
        <v>13683.1843390468</v>
      </c>
      <c r="F13" s="157"/>
      <c r="G13" s="158">
        <v>14151.714558064399</v>
      </c>
      <c r="H13" s="158">
        <v>13393.028626549858</v>
      </c>
      <c r="I13" s="158">
        <v>13721.400000000001</v>
      </c>
      <c r="J13" s="158">
        <v>14249.385813533501</v>
      </c>
      <c r="K13" s="158"/>
      <c r="L13" s="144"/>
    </row>
    <row r="14" spans="1:12" ht="27.6" x14ac:dyDescent="0.25">
      <c r="A14" s="13" t="s">
        <v>56</v>
      </c>
      <c r="B14" s="159"/>
      <c r="C14" s="159"/>
      <c r="D14" s="159"/>
      <c r="E14" s="159">
        <v>9059.6847983614298</v>
      </c>
      <c r="F14" s="159"/>
      <c r="G14" s="160">
        <v>9531.2850570075607</v>
      </c>
      <c r="H14" s="160">
        <v>9256.8413820680107</v>
      </c>
      <c r="I14" s="160">
        <v>9573.7000000000007</v>
      </c>
      <c r="J14" s="160">
        <v>10126.8312904656</v>
      </c>
      <c r="K14" s="160"/>
      <c r="L14" s="148"/>
    </row>
    <row r="15" spans="1:12" ht="13.8" x14ac:dyDescent="0.25">
      <c r="A15" s="13" t="s">
        <v>57</v>
      </c>
      <c r="B15" s="159"/>
      <c r="C15" s="159"/>
      <c r="D15" s="159"/>
      <c r="E15" s="159">
        <v>897.17854790533102</v>
      </c>
      <c r="F15" s="159"/>
      <c r="G15" s="160">
        <v>893.29765998681796</v>
      </c>
      <c r="H15" s="160">
        <v>907.75750311184595</v>
      </c>
      <c r="I15" s="160">
        <v>918.4</v>
      </c>
      <c r="J15" s="160">
        <v>892.68092935794402</v>
      </c>
      <c r="K15" s="160"/>
      <c r="L15" s="148"/>
    </row>
    <row r="16" spans="1:12" ht="13.8" x14ac:dyDescent="0.25">
      <c r="A16" s="13" t="s">
        <v>58</v>
      </c>
      <c r="B16" s="159"/>
      <c r="C16" s="159"/>
      <c r="D16" s="159"/>
      <c r="E16" s="159">
        <v>3726.3209927800003</v>
      </c>
      <c r="F16" s="159"/>
      <c r="G16" s="160">
        <v>3727.1318410700001</v>
      </c>
      <c r="H16" s="160">
        <v>3228.4297413700001</v>
      </c>
      <c r="I16" s="160">
        <v>3229.3</v>
      </c>
      <c r="J16" s="160">
        <v>3229.87359371</v>
      </c>
      <c r="K16" s="160"/>
      <c r="L16" s="148"/>
    </row>
    <row r="17" spans="1:13" ht="13.8" x14ac:dyDescent="0.25">
      <c r="A17" s="13" t="s">
        <v>131</v>
      </c>
      <c r="B17" s="159"/>
      <c r="C17" s="159"/>
      <c r="D17" s="159"/>
      <c r="E17" s="159">
        <v>6557.3806694715595</v>
      </c>
      <c r="F17" s="159"/>
      <c r="G17" s="160">
        <v>7432.2373663708404</v>
      </c>
      <c r="H17" s="160">
        <v>7275.37534313787</v>
      </c>
      <c r="I17" s="160">
        <v>8269.7999999999993</v>
      </c>
      <c r="J17" s="160">
        <v>7699.1312912596704</v>
      </c>
      <c r="K17" s="160"/>
      <c r="L17" s="148"/>
      <c r="M17" s="119"/>
    </row>
    <row r="18" spans="1:13" ht="13.8" x14ac:dyDescent="0.25">
      <c r="A18" s="13" t="s">
        <v>132</v>
      </c>
      <c r="B18" s="159"/>
      <c r="C18" s="159"/>
      <c r="D18" s="159"/>
      <c r="E18" s="159">
        <v>3717.0592549478001</v>
      </c>
      <c r="F18" s="159"/>
      <c r="G18" s="160">
        <v>3824.64345008897</v>
      </c>
      <c r="H18" s="160">
        <v>3651.2189719344101</v>
      </c>
      <c r="I18" s="160">
        <v>3546.3</v>
      </c>
      <c r="J18" s="160">
        <v>3728.63907773649</v>
      </c>
      <c r="K18" s="160"/>
      <c r="L18" s="148"/>
    </row>
    <row r="19" spans="1:13" ht="13.8" x14ac:dyDescent="0.25">
      <c r="A19" s="13" t="s">
        <v>133</v>
      </c>
      <c r="B19" s="159"/>
      <c r="C19" s="159"/>
      <c r="D19" s="159"/>
      <c r="E19" s="159">
        <v>55285.124384944</v>
      </c>
      <c r="F19" s="159"/>
      <c r="G19" s="160">
        <v>56997.116036137399</v>
      </c>
      <c r="H19" s="160">
        <v>56467.118094690595</v>
      </c>
      <c r="I19" s="160">
        <v>57574.3</v>
      </c>
      <c r="J19" s="160">
        <v>60128.917487024104</v>
      </c>
      <c r="K19" s="160"/>
      <c r="L19" s="148"/>
    </row>
    <row r="20" spans="1:13" ht="13.8" x14ac:dyDescent="0.25">
      <c r="A20" s="13" t="s">
        <v>59</v>
      </c>
      <c r="B20" s="159"/>
      <c r="C20" s="159"/>
      <c r="D20" s="159"/>
      <c r="E20" s="159">
        <v>62959.196909958606</v>
      </c>
      <c r="F20" s="159"/>
      <c r="G20" s="160">
        <v>64668.842447799201</v>
      </c>
      <c r="H20" s="160">
        <v>63923.9994715063</v>
      </c>
      <c r="I20" s="160">
        <v>64597.8</v>
      </c>
      <c r="J20" s="160">
        <v>66487.293950642794</v>
      </c>
      <c r="K20" s="160"/>
      <c r="L20" s="148"/>
    </row>
    <row r="21" spans="1:13" ht="13.8" x14ac:dyDescent="0.25">
      <c r="A21" s="140"/>
      <c r="B21" s="150"/>
      <c r="C21" s="150"/>
      <c r="D21" s="150"/>
      <c r="E21" s="150"/>
      <c r="F21" s="150"/>
      <c r="G21" s="151"/>
      <c r="H21" s="152"/>
      <c r="I21" s="152"/>
      <c r="J21" s="152"/>
      <c r="K21" s="152"/>
      <c r="L21" s="144"/>
    </row>
    <row r="22" spans="1:13" ht="13.8" x14ac:dyDescent="0.25">
      <c r="A22" s="14" t="s">
        <v>63</v>
      </c>
      <c r="B22" s="153"/>
      <c r="C22" s="153"/>
      <c r="D22" s="153"/>
      <c r="E22" s="153"/>
      <c r="F22" s="153"/>
      <c r="G22" s="154"/>
      <c r="H22" s="155"/>
      <c r="I22" s="155"/>
      <c r="J22" s="155"/>
      <c r="K22" s="155"/>
      <c r="L22" s="156"/>
    </row>
    <row r="23" spans="1:13" ht="27.6" x14ac:dyDescent="0.25">
      <c r="A23" s="140" t="s">
        <v>142</v>
      </c>
      <c r="B23" s="161">
        <v>0.95647556320030913</v>
      </c>
      <c r="C23" s="161">
        <v>0.92486388903910433</v>
      </c>
      <c r="D23" s="161">
        <v>0.9496581719898427</v>
      </c>
      <c r="E23" s="161">
        <v>0.93958971942376124</v>
      </c>
      <c r="F23" s="161">
        <v>0.94472600694142184</v>
      </c>
      <c r="G23" s="162">
        <v>0.9232230422848875</v>
      </c>
      <c r="H23" s="163">
        <v>0.90827100668131167</v>
      </c>
      <c r="I23" s="163">
        <v>0.92240466109101449</v>
      </c>
      <c r="J23" s="163">
        <v>1.0109677827025529</v>
      </c>
      <c r="K23" s="163">
        <v>0.94023810357892934</v>
      </c>
      <c r="L23" s="148"/>
    </row>
    <row r="24" spans="1:13" ht="13.8" x14ac:dyDescent="0.25">
      <c r="A24" s="13" t="s">
        <v>143</v>
      </c>
      <c r="B24" s="161">
        <v>9.5852636719141265E-2</v>
      </c>
      <c r="C24" s="161">
        <v>0.11383208477371347</v>
      </c>
      <c r="D24" s="161">
        <v>9.0836639010868539E-2</v>
      </c>
      <c r="E24" s="161">
        <v>-2.9902491930814561E-2</v>
      </c>
      <c r="F24" s="161">
        <v>6.9938124534966631E-2</v>
      </c>
      <c r="G24" s="162">
        <v>0.1227168299230538</v>
      </c>
      <c r="H24" s="163">
        <v>0.13016996543461334</v>
      </c>
      <c r="I24" s="163">
        <v>8.9827092544455645E-2</v>
      </c>
      <c r="J24" s="163">
        <v>2.7051430509599492E-2</v>
      </c>
      <c r="K24" s="163">
        <v>9.3483748290585353E-2</v>
      </c>
      <c r="L24" s="148"/>
    </row>
    <row r="25" spans="1:13" ht="13.8" x14ac:dyDescent="0.25">
      <c r="A25" s="13" t="s">
        <v>134</v>
      </c>
      <c r="B25" s="164">
        <v>2.8559060594618577E-2</v>
      </c>
      <c r="C25" s="164">
        <v>3.1534103010438838E-2</v>
      </c>
      <c r="D25" s="164">
        <v>2.6598577735187756E-2</v>
      </c>
      <c r="E25" s="164">
        <v>-1.634128068968348E-2</v>
      </c>
      <c r="F25" s="164">
        <v>1.7479430474990607E-2</v>
      </c>
      <c r="G25" s="162">
        <v>2.7130045667682415E-2</v>
      </c>
      <c r="H25" s="163">
        <v>3.3129268441850594E-2</v>
      </c>
      <c r="I25" s="163">
        <v>2.9112262347199207E-2</v>
      </c>
      <c r="J25" s="163">
        <v>2.1924680594544013E-2</v>
      </c>
      <c r="K25" s="163">
        <v>2.7522251797840545E-2</v>
      </c>
      <c r="L25" s="163"/>
    </row>
    <row r="26" spans="1:13" ht="13.8" x14ac:dyDescent="0.25">
      <c r="A26" s="13" t="s">
        <v>47</v>
      </c>
      <c r="B26" s="161">
        <v>0.16803173445621006</v>
      </c>
      <c r="C26" s="161">
        <v>0.15463039427798583</v>
      </c>
      <c r="D26" s="161">
        <v>0.12460209844687228</v>
      </c>
      <c r="E26" s="161">
        <v>-0.14382371625740256</v>
      </c>
      <c r="F26" s="161">
        <v>8.1515192255752864E-2</v>
      </c>
      <c r="G26" s="162">
        <v>0.20846707231159295</v>
      </c>
      <c r="H26" s="163">
        <v>0.20250426068361552</v>
      </c>
      <c r="I26" s="163">
        <v>0.18667344247422588</v>
      </c>
      <c r="J26" s="163">
        <v>0.17272341278728084</v>
      </c>
      <c r="K26" s="163">
        <v>0.19021427289602963</v>
      </c>
      <c r="L26" s="163"/>
    </row>
    <row r="27" spans="1:13" ht="13.8" x14ac:dyDescent="0.25">
      <c r="A27" s="140"/>
      <c r="B27" s="150"/>
      <c r="C27" s="150"/>
      <c r="D27" s="150"/>
      <c r="E27" s="150"/>
      <c r="F27" s="150"/>
      <c r="G27" s="151"/>
      <c r="H27" s="152"/>
      <c r="I27" s="152"/>
      <c r="J27" s="152"/>
      <c r="K27" s="152"/>
      <c r="L27" s="144"/>
    </row>
    <row r="28" spans="1:13" ht="13.8" x14ac:dyDescent="0.25">
      <c r="A28" s="14" t="s">
        <v>60</v>
      </c>
      <c r="B28" s="165"/>
      <c r="C28" s="165"/>
      <c r="D28" s="165"/>
      <c r="E28" s="165"/>
      <c r="F28" s="165"/>
      <c r="G28" s="166"/>
      <c r="H28" s="167"/>
      <c r="I28" s="167"/>
      <c r="J28" s="167"/>
      <c r="K28" s="167"/>
      <c r="L28" s="156"/>
    </row>
    <row r="29" spans="1:13" ht="27.6" x14ac:dyDescent="0.25">
      <c r="A29" s="140" t="s">
        <v>61</v>
      </c>
      <c r="B29" s="168">
        <v>3.5477876742578229</v>
      </c>
      <c r="C29" s="168">
        <v>3.2091937539704833</v>
      </c>
      <c r="D29" s="168">
        <v>2.4991448223931094</v>
      </c>
      <c r="E29" s="169">
        <v>-2.781746926654832</v>
      </c>
      <c r="F29" s="168">
        <v>6.4743793239665832</v>
      </c>
      <c r="G29" s="170">
        <v>4.0170990477081512</v>
      </c>
      <c r="H29" s="171">
        <v>3.9435800918114072</v>
      </c>
      <c r="I29" s="171">
        <v>3.6435025971966795</v>
      </c>
      <c r="J29" s="171">
        <v>3.526978872972157</v>
      </c>
      <c r="K29" s="170">
        <v>15.131160609687701</v>
      </c>
      <c r="L29" s="144">
        <v>1.3370828078725339</v>
      </c>
    </row>
    <row r="30" spans="1:13" ht="13.8" x14ac:dyDescent="0.25">
      <c r="A30" s="13" t="s">
        <v>62</v>
      </c>
      <c r="B30" s="172"/>
      <c r="C30" s="168"/>
      <c r="D30" s="168"/>
      <c r="E30" s="168"/>
      <c r="F30" s="168">
        <v>75.12</v>
      </c>
      <c r="G30" s="173"/>
      <c r="H30" s="174"/>
      <c r="I30" s="174"/>
      <c r="J30" s="174"/>
      <c r="K30" s="170">
        <v>83.97</v>
      </c>
      <c r="L30" s="148">
        <v>0.11781150159744391</v>
      </c>
    </row>
    <row r="31" spans="1:13" ht="13.8" x14ac:dyDescent="0.25">
      <c r="A31" s="13" t="s">
        <v>135</v>
      </c>
      <c r="B31" s="172"/>
      <c r="C31" s="168"/>
      <c r="D31" s="168"/>
      <c r="E31" s="168"/>
      <c r="F31" s="168">
        <v>5</v>
      </c>
      <c r="G31" s="173"/>
      <c r="H31" s="174"/>
      <c r="I31" s="174"/>
      <c r="J31" s="174"/>
      <c r="K31" s="170" t="s">
        <v>144</v>
      </c>
      <c r="L31" s="148">
        <v>0.19999999999999996</v>
      </c>
    </row>
    <row r="32" spans="1:13" ht="13.8" x14ac:dyDescent="0.25">
      <c r="A32" s="13" t="s">
        <v>136</v>
      </c>
      <c r="B32" s="172"/>
      <c r="C32" s="168"/>
      <c r="D32" s="168"/>
      <c r="E32" s="168"/>
      <c r="F32" s="168">
        <v>1</v>
      </c>
      <c r="G32" s="173"/>
      <c r="H32" s="174"/>
      <c r="I32" s="174"/>
      <c r="J32" s="174"/>
      <c r="K32" s="170" t="s">
        <v>145</v>
      </c>
      <c r="L32" s="148">
        <v>0.19999999999999996</v>
      </c>
    </row>
    <row r="33" spans="1:17" ht="13.8" x14ac:dyDescent="0.25">
      <c r="A33" s="13" t="s">
        <v>137</v>
      </c>
      <c r="B33" s="172"/>
      <c r="C33" s="168"/>
      <c r="D33" s="168"/>
      <c r="E33" s="168"/>
      <c r="F33" s="168">
        <v>6</v>
      </c>
      <c r="G33" s="173"/>
      <c r="H33" s="174"/>
      <c r="I33" s="174"/>
      <c r="J33" s="174"/>
      <c r="K33" s="170" t="s">
        <v>146</v>
      </c>
      <c r="L33" s="148">
        <v>0.19999999999999996</v>
      </c>
    </row>
    <row r="34" spans="1:17" ht="13.8" x14ac:dyDescent="0.25">
      <c r="A34" s="13" t="s">
        <v>138</v>
      </c>
      <c r="B34" s="172"/>
      <c r="C34" s="168"/>
      <c r="D34" s="168"/>
      <c r="E34" s="168"/>
      <c r="F34" s="168">
        <v>723.58280400000001</v>
      </c>
      <c r="G34" s="173"/>
      <c r="H34" s="174"/>
      <c r="I34" s="174"/>
      <c r="J34" s="174"/>
      <c r="K34" s="170">
        <v>868.29936480000003</v>
      </c>
      <c r="L34" s="148">
        <v>0.19999999999999996</v>
      </c>
      <c r="M34" s="175"/>
    </row>
    <row r="35" spans="1:17" ht="27.6" x14ac:dyDescent="0.25">
      <c r="A35" s="13" t="s">
        <v>68</v>
      </c>
      <c r="B35" s="172"/>
      <c r="C35" s="168"/>
      <c r="D35" s="168"/>
      <c r="E35" s="168"/>
      <c r="F35" s="168">
        <v>185.5</v>
      </c>
      <c r="G35" s="173"/>
      <c r="H35" s="174"/>
      <c r="I35" s="174"/>
      <c r="J35" s="174"/>
      <c r="K35" s="170">
        <v>216.3</v>
      </c>
      <c r="L35" s="148">
        <v>0.16603773584905657</v>
      </c>
    </row>
    <row r="36" spans="1:17" ht="27.6" x14ac:dyDescent="0.25">
      <c r="A36" s="13" t="s">
        <v>69</v>
      </c>
      <c r="B36" s="176"/>
      <c r="C36" s="159"/>
      <c r="D36" s="159"/>
      <c r="E36" s="159"/>
      <c r="F36" s="159">
        <v>22370.768357000001</v>
      </c>
      <c r="G36" s="177"/>
      <c r="H36" s="160"/>
      <c r="I36" s="160"/>
      <c r="J36" s="160"/>
      <c r="K36" s="178">
        <v>26085.160100000001</v>
      </c>
      <c r="L36" s="148">
        <v>0.16603773655533538</v>
      </c>
      <c r="M36" s="175"/>
    </row>
    <row r="37" spans="1:17" ht="13.8" x14ac:dyDescent="0.25">
      <c r="A37" s="140"/>
      <c r="B37" s="179"/>
      <c r="C37" s="179"/>
      <c r="D37" s="179"/>
      <c r="E37" s="179"/>
      <c r="F37" s="179"/>
      <c r="G37" s="180"/>
      <c r="H37" s="181"/>
      <c r="I37" s="181"/>
      <c r="J37" s="181"/>
      <c r="K37" s="181"/>
      <c r="L37" s="144"/>
    </row>
    <row r="38" spans="1:17" ht="33" customHeight="1" thickBot="1" x14ac:dyDescent="0.3">
      <c r="A38" s="182" t="s">
        <v>70</v>
      </c>
      <c r="B38" s="183"/>
      <c r="C38" s="183"/>
      <c r="D38" s="183"/>
      <c r="E38" s="183"/>
      <c r="F38" s="183"/>
      <c r="G38" s="184"/>
      <c r="H38" s="137"/>
      <c r="I38" s="137"/>
      <c r="J38" s="137"/>
      <c r="K38" s="137"/>
      <c r="L38" s="137"/>
    </row>
    <row r="39" spans="1:17" ht="13.8" x14ac:dyDescent="0.25">
      <c r="A39" s="140" t="s">
        <v>127</v>
      </c>
      <c r="B39" s="141">
        <v>4588.8892374001762</v>
      </c>
      <c r="C39" s="141">
        <v>3261.5268854611941</v>
      </c>
      <c r="D39" s="141">
        <v>4538.5065990744724</v>
      </c>
      <c r="E39" s="141">
        <v>3875.9479325232069</v>
      </c>
      <c r="F39" s="141">
        <v>16264.87065445905</v>
      </c>
      <c r="G39" s="143">
        <v>4600.0954025826286</v>
      </c>
      <c r="H39" s="143">
        <v>3764.8106485270273</v>
      </c>
      <c r="I39" s="143">
        <v>4371.1564700558683</v>
      </c>
      <c r="J39" s="143">
        <v>4087.8742005644112</v>
      </c>
      <c r="K39" s="143">
        <v>16823.936721729933</v>
      </c>
      <c r="L39" s="144">
        <v>3.4372610711024265E-2</v>
      </c>
    </row>
    <row r="40" spans="1:17" ht="13.8" x14ac:dyDescent="0.25">
      <c r="A40" s="13" t="s">
        <v>139</v>
      </c>
      <c r="B40" s="145">
        <v>4341.8338707641433</v>
      </c>
      <c r="C40" s="145">
        <v>2762.5615415646171</v>
      </c>
      <c r="D40" s="145">
        <v>4154.3144784613842</v>
      </c>
      <c r="E40" s="145">
        <v>3238.5381258243478</v>
      </c>
      <c r="F40" s="145">
        <v>14497.248016614492</v>
      </c>
      <c r="G40" s="147">
        <v>4100.7916090644785</v>
      </c>
      <c r="H40" s="147">
        <v>3082.3951397557612</v>
      </c>
      <c r="I40" s="147">
        <v>3701.4629912038981</v>
      </c>
      <c r="J40" s="147">
        <v>3312.8988420387304</v>
      </c>
      <c r="K40" s="147">
        <v>14197.548582062867</v>
      </c>
      <c r="L40" s="148">
        <v>-2.0672850061484449E-2</v>
      </c>
    </row>
    <row r="41" spans="1:17" ht="13.8" x14ac:dyDescent="0.25">
      <c r="A41" s="13" t="s">
        <v>128</v>
      </c>
      <c r="B41" s="145">
        <v>188.97587390283084</v>
      </c>
      <c r="C41" s="145">
        <v>207.56813052330207</v>
      </c>
      <c r="D41" s="145">
        <v>209.13578497480893</v>
      </c>
      <c r="E41" s="145">
        <v>195.64099683789539</v>
      </c>
      <c r="F41" s="145">
        <v>801.32078623883729</v>
      </c>
      <c r="G41" s="147">
        <v>314.84630396763191</v>
      </c>
      <c r="H41" s="147">
        <v>282.74500318021336</v>
      </c>
      <c r="I41" s="147">
        <v>287.21627526153372</v>
      </c>
      <c r="J41" s="147">
        <v>-36.335154615020272</v>
      </c>
      <c r="K41" s="147">
        <v>848.47242779435874</v>
      </c>
      <c r="L41" s="148">
        <v>5.8842404147329441E-2</v>
      </c>
    </row>
    <row r="42" spans="1:17" ht="13.8" x14ac:dyDescent="0.25">
      <c r="A42" s="13" t="s">
        <v>129</v>
      </c>
      <c r="B42" s="145">
        <v>-93.095506886924056</v>
      </c>
      <c r="C42" s="145">
        <v>-55.48003980503097</v>
      </c>
      <c r="D42" s="145">
        <v>-80.109816919276</v>
      </c>
      <c r="E42" s="145">
        <v>-246.5070546516522</v>
      </c>
      <c r="F42" s="145">
        <v>-475.19241826288328</v>
      </c>
      <c r="G42" s="147">
        <v>-129.32165047731809</v>
      </c>
      <c r="H42" s="147">
        <v>-155.33156427568969</v>
      </c>
      <c r="I42" s="147">
        <v>-187.86854102046328</v>
      </c>
      <c r="J42" s="147">
        <v>-249.47161637167977</v>
      </c>
      <c r="K42" s="147">
        <v>-721.99337214515094</v>
      </c>
      <c r="L42" s="148"/>
      <c r="N42" s="185"/>
      <c r="O42" s="185"/>
      <c r="P42" s="185"/>
      <c r="Q42" s="185"/>
    </row>
    <row r="43" spans="1:17" ht="13.8" x14ac:dyDescent="0.25">
      <c r="A43" s="13" t="s">
        <v>67</v>
      </c>
      <c r="B43" s="145">
        <v>215.54224278797824</v>
      </c>
      <c r="C43" s="145">
        <v>332.88976773127513</v>
      </c>
      <c r="D43" s="145">
        <v>284.85040858484422</v>
      </c>
      <c r="E43" s="145">
        <v>-225.38466359576441</v>
      </c>
      <c r="F43" s="145">
        <v>607.89775550833326</v>
      </c>
      <c r="G43" s="147">
        <v>298.10622540835288</v>
      </c>
      <c r="H43" s="147">
        <v>326.50265606155591</v>
      </c>
      <c r="I43" s="147">
        <v>324.06913463310013</v>
      </c>
      <c r="J43" s="147">
        <v>222.0005419644649</v>
      </c>
      <c r="K43" s="147">
        <v>1170.6785580674739</v>
      </c>
      <c r="L43" s="148">
        <v>0.92578200439074632</v>
      </c>
      <c r="N43" s="185"/>
      <c r="O43" s="185"/>
      <c r="P43" s="185"/>
      <c r="Q43" s="185"/>
    </row>
    <row r="44" spans="1:17" ht="13.8" x14ac:dyDescent="0.25">
      <c r="A44" s="13" t="s">
        <v>130</v>
      </c>
      <c r="B44" s="145">
        <v>298.93298943404483</v>
      </c>
      <c r="C44" s="145">
        <v>348.99080652086877</v>
      </c>
      <c r="D44" s="145">
        <v>378.28930759986093</v>
      </c>
      <c r="E44" s="145">
        <v>-158.91441544307685</v>
      </c>
      <c r="F44" s="145">
        <v>867.29868811169763</v>
      </c>
      <c r="G44" s="147">
        <v>466.31640247422445</v>
      </c>
      <c r="H44" s="147">
        <v>362.78640139965773</v>
      </c>
      <c r="I44" s="147">
        <v>278.51933543285571</v>
      </c>
      <c r="J44" s="147">
        <v>-9.0404081145896917</v>
      </c>
      <c r="K44" s="147">
        <v>1098.5817311921483</v>
      </c>
      <c r="L44" s="148">
        <v>0.26667057871839428</v>
      </c>
      <c r="N44" s="186"/>
      <c r="O44" s="186"/>
      <c r="P44" s="186"/>
      <c r="Q44" s="186"/>
    </row>
    <row r="45" spans="1:17" ht="13.8" x14ac:dyDescent="0.25">
      <c r="A45" s="13" t="s">
        <v>143</v>
      </c>
      <c r="B45" s="161">
        <v>6.8849476587973177E-2</v>
      </c>
      <c r="C45" s="161">
        <v>0.12632869938644437</v>
      </c>
      <c r="D45" s="161">
        <v>9.1059381652774232E-2</v>
      </c>
      <c r="E45" s="161">
        <v>-4.9069799171385785E-2</v>
      </c>
      <c r="F45" s="161">
        <v>5.9825056943064968E-2</v>
      </c>
      <c r="G45" s="162">
        <v>0.11371375259436949</v>
      </c>
      <c r="H45" s="163">
        <v>0.11769626701020679</v>
      </c>
      <c r="I45" s="163">
        <v>7.5245743668037463E-2</v>
      </c>
      <c r="J45" s="163">
        <v>-2.7288512404520927E-3</v>
      </c>
      <c r="K45" s="163">
        <v>7.7378268849883872E-2</v>
      </c>
      <c r="L45" s="148"/>
    </row>
    <row r="46" spans="1:17" ht="13.8" x14ac:dyDescent="0.25">
      <c r="A46" s="13" t="s">
        <v>147</v>
      </c>
      <c r="B46" s="161">
        <v>0.95647556320030913</v>
      </c>
      <c r="C46" s="161">
        <v>0.92486388903910433</v>
      </c>
      <c r="D46" s="161">
        <v>0.9496581719898427</v>
      </c>
      <c r="E46" s="161">
        <v>0.93958971942376124</v>
      </c>
      <c r="F46" s="161">
        <v>0.94472600694142184</v>
      </c>
      <c r="G46" s="162">
        <v>0.9232230422848875</v>
      </c>
      <c r="H46" s="163">
        <v>0.90827100668131167</v>
      </c>
      <c r="I46" s="163">
        <v>0.92240466109101449</v>
      </c>
      <c r="J46" s="163">
        <v>1.0109677827025529</v>
      </c>
      <c r="K46" s="163">
        <v>0.94023810357892934</v>
      </c>
      <c r="L46" s="148"/>
    </row>
    <row r="47" spans="1:17" s="81" customFormat="1" ht="27.6" x14ac:dyDescent="0.25">
      <c r="A47" s="13" t="s">
        <v>140</v>
      </c>
      <c r="B47" s="145">
        <v>889.30000000000007</v>
      </c>
      <c r="C47" s="145">
        <v>136.69999999999999</v>
      </c>
      <c r="D47" s="145">
        <v>342.7</v>
      </c>
      <c r="E47" s="145">
        <v>220.41389201868014</v>
      </c>
      <c r="F47" s="145">
        <v>1589.1138920186802</v>
      </c>
      <c r="G47" s="146">
        <v>1428.9742713539099</v>
      </c>
      <c r="H47" s="146">
        <v>364.71273511104255</v>
      </c>
      <c r="I47" s="146">
        <v>331.03636183035701</v>
      </c>
      <c r="J47" s="146">
        <v>203.06900255629262</v>
      </c>
      <c r="K47" s="146">
        <v>2327.7923708516</v>
      </c>
      <c r="L47" s="148">
        <v>0.46483671343062971</v>
      </c>
      <c r="M47" s="119"/>
    </row>
    <row r="48" spans="1:17" s="81" customFormat="1" ht="13.8" x14ac:dyDescent="0.25">
      <c r="A48" s="140"/>
      <c r="B48" s="187"/>
      <c r="C48" s="187"/>
      <c r="D48" s="187"/>
      <c r="E48" s="187"/>
      <c r="F48" s="187"/>
      <c r="G48" s="188"/>
      <c r="H48" s="189"/>
      <c r="I48" s="189"/>
      <c r="J48" s="189"/>
      <c r="K48" s="189"/>
      <c r="L48" s="190"/>
    </row>
    <row r="49" spans="1:13" s="81" customFormat="1" ht="14.4" thickBot="1" x14ac:dyDescent="0.3">
      <c r="A49" s="191" t="s">
        <v>71</v>
      </c>
      <c r="B49" s="183"/>
      <c r="C49" s="183"/>
      <c r="D49" s="183"/>
      <c r="E49" s="183"/>
      <c r="F49" s="183"/>
      <c r="G49" s="184"/>
      <c r="H49" s="137"/>
      <c r="I49" s="137"/>
      <c r="J49" s="137"/>
      <c r="K49" s="137"/>
      <c r="L49" s="137"/>
    </row>
    <row r="50" spans="1:13" s="81" customFormat="1" ht="13.8" x14ac:dyDescent="0.25">
      <c r="A50" s="140" t="s">
        <v>127</v>
      </c>
      <c r="B50" s="141">
        <v>2022.6730929736946</v>
      </c>
      <c r="C50" s="141">
        <v>1943.000758011204</v>
      </c>
      <c r="D50" s="141">
        <v>1976.9005526302633</v>
      </c>
      <c r="E50" s="141">
        <v>1809.2913946240653</v>
      </c>
      <c r="F50" s="141">
        <v>7751.8657982392269</v>
      </c>
      <c r="G50" s="143">
        <v>1970.1304316736819</v>
      </c>
      <c r="H50" s="143">
        <v>1937.6561670602034</v>
      </c>
      <c r="I50" s="143">
        <v>1870.3961003478703</v>
      </c>
      <c r="J50" s="143">
        <v>1854.3456392023068</v>
      </c>
      <c r="K50" s="143">
        <v>7632.5283382840626</v>
      </c>
      <c r="L50" s="144">
        <v>-1.5394675689854087E-2</v>
      </c>
    </row>
    <row r="51" spans="1:13" s="81" customFormat="1" ht="13.8" x14ac:dyDescent="0.25">
      <c r="A51" s="13" t="s">
        <v>139</v>
      </c>
      <c r="B51" s="145">
        <v>1892.2779745020284</v>
      </c>
      <c r="C51" s="145">
        <v>1805.0878170378937</v>
      </c>
      <c r="D51" s="145">
        <v>1836.0236946728726</v>
      </c>
      <c r="E51" s="145">
        <v>1641.5935578224928</v>
      </c>
      <c r="F51" s="145">
        <v>7174.9830440352871</v>
      </c>
      <c r="G51" s="147">
        <v>1768.5461661446172</v>
      </c>
      <c r="H51" s="147">
        <v>1774.9761977928022</v>
      </c>
      <c r="I51" s="147">
        <v>1689.5521173144336</v>
      </c>
      <c r="J51" s="147">
        <v>1655.5312022632593</v>
      </c>
      <c r="K51" s="147">
        <v>6888.605683515113</v>
      </c>
      <c r="L51" s="148">
        <v>-3.9913315301594365E-2</v>
      </c>
    </row>
    <row r="52" spans="1:13" s="81" customFormat="1" ht="13.8" x14ac:dyDescent="0.25">
      <c r="A52" s="13" t="s">
        <v>128</v>
      </c>
      <c r="B52" s="145">
        <v>232.46526253321409</v>
      </c>
      <c r="C52" s="145">
        <v>64.527983455483437</v>
      </c>
      <c r="D52" s="145">
        <v>160.90948023151373</v>
      </c>
      <c r="E52" s="145">
        <v>77.155665337418085</v>
      </c>
      <c r="F52" s="145">
        <v>535.05839155762931</v>
      </c>
      <c r="G52" s="147">
        <v>253.49030904282591</v>
      </c>
      <c r="H52" s="147">
        <v>227.60662435199151</v>
      </c>
      <c r="I52" s="147">
        <v>195.56409797392314</v>
      </c>
      <c r="J52" s="147">
        <v>133.1269233475287</v>
      </c>
      <c r="K52" s="147">
        <v>809.78795471626927</v>
      </c>
      <c r="L52" s="148">
        <v>0.51345716186015511</v>
      </c>
    </row>
    <row r="53" spans="1:13" s="81" customFormat="1" ht="13.8" x14ac:dyDescent="0.25">
      <c r="A53" s="13" t="s">
        <v>129</v>
      </c>
      <c r="B53" s="145">
        <v>-28.989593967362062</v>
      </c>
      <c r="C53" s="145">
        <v>-27.914163557227376</v>
      </c>
      <c r="D53" s="145">
        <v>-33.368079289423548</v>
      </c>
      <c r="E53" s="145">
        <v>-17.672208805329724</v>
      </c>
      <c r="F53" s="145">
        <v>-107.94404561934272</v>
      </c>
      <c r="G53" s="147">
        <v>-37.590316841582798</v>
      </c>
      <c r="H53" s="147">
        <v>-20.236364796323763</v>
      </c>
      <c r="I53" s="147">
        <v>-71.818416214281044</v>
      </c>
      <c r="J53" s="147">
        <v>-626.03616376565992</v>
      </c>
      <c r="K53" s="147">
        <v>-158.23813644209281</v>
      </c>
      <c r="L53" s="148"/>
    </row>
    <row r="54" spans="1:13" s="81" customFormat="1" ht="13.8" x14ac:dyDescent="0.25">
      <c r="A54" s="13" t="s">
        <v>67</v>
      </c>
      <c r="B54" s="145">
        <v>177.19264668245879</v>
      </c>
      <c r="C54" s="145">
        <v>98.548400257343857</v>
      </c>
      <c r="D54" s="145">
        <v>83.155672220770356</v>
      </c>
      <c r="E54" s="145">
        <v>-1.4762892450549006</v>
      </c>
      <c r="F54" s="145">
        <v>357.42042991551813</v>
      </c>
      <c r="G54" s="147">
        <v>82.620909499210555</v>
      </c>
      <c r="H54" s="147">
        <v>142.17617663127513</v>
      </c>
      <c r="I54" s="147">
        <v>90.501812326300865</v>
      </c>
      <c r="J54" s="147">
        <v>100.10817298825485</v>
      </c>
      <c r="K54" s="147">
        <v>415.40707144504137</v>
      </c>
      <c r="L54" s="148">
        <v>0.16223650546005253</v>
      </c>
    </row>
    <row r="55" spans="1:13" s="81" customFormat="1" ht="13.8" x14ac:dyDescent="0.25">
      <c r="A55" s="13" t="s">
        <v>130</v>
      </c>
      <c r="B55" s="145">
        <v>300.10226330325031</v>
      </c>
      <c r="C55" s="145">
        <v>171.00954702138006</v>
      </c>
      <c r="D55" s="145">
        <v>165.81904817411865</v>
      </c>
      <c r="E55" s="145">
        <v>13.391895679908753</v>
      </c>
      <c r="F55" s="145">
        <v>650.32275417865776</v>
      </c>
      <c r="G55" s="147">
        <v>253.09640128033703</v>
      </c>
      <c r="H55" s="147">
        <v>271.45177482417142</v>
      </c>
      <c r="I55" s="147">
        <v>205.81220275132412</v>
      </c>
      <c r="J55" s="147">
        <v>140.789707119941</v>
      </c>
      <c r="K55" s="147">
        <v>871.15008597577355</v>
      </c>
      <c r="L55" s="148">
        <v>0.3395657469743858</v>
      </c>
    </row>
    <row r="56" spans="1:13" s="81" customFormat="1" ht="13.8" x14ac:dyDescent="0.25">
      <c r="A56" s="13" t="s">
        <v>143</v>
      </c>
      <c r="B56" s="161">
        <v>0.15859311757947464</v>
      </c>
      <c r="C56" s="161">
        <v>9.4737522134520122E-2</v>
      </c>
      <c r="D56" s="161">
        <v>9.031422015698054E-2</v>
      </c>
      <c r="E56" s="161">
        <v>8.1578632031625159E-3</v>
      </c>
      <c r="F56" s="161">
        <v>9.0637531850236847E-2</v>
      </c>
      <c r="G56" s="162">
        <v>0.14310986398058259</v>
      </c>
      <c r="H56" s="163">
        <v>0.1529326281455064</v>
      </c>
      <c r="I56" s="163">
        <v>0.12181465173058137</v>
      </c>
      <c r="J56" s="163">
        <v>8.5042013661517757E-2</v>
      </c>
      <c r="K56" s="163">
        <v>0.12646246947484496</v>
      </c>
      <c r="L56" s="148"/>
    </row>
    <row r="57" spans="1:13" s="81" customFormat="1" ht="27.6" x14ac:dyDescent="0.25">
      <c r="A57" s="13" t="s">
        <v>141</v>
      </c>
      <c r="B57" s="145">
        <v>117.30000000000001</v>
      </c>
      <c r="C57" s="145">
        <v>110.6</v>
      </c>
      <c r="D57" s="145">
        <v>116.8</v>
      </c>
      <c r="E57" s="145">
        <v>196.70737225330703</v>
      </c>
      <c r="F57" s="145">
        <v>541.40737225330702</v>
      </c>
      <c r="G57" s="146">
        <v>77.40332977731461</v>
      </c>
      <c r="H57" s="146">
        <v>70.028929920277506</v>
      </c>
      <c r="I57" s="146">
        <v>71.559996533907196</v>
      </c>
      <c r="J57" s="146">
        <v>125.83026174238691</v>
      </c>
      <c r="K57" s="146">
        <v>344.82251797388602</v>
      </c>
      <c r="L57" s="148">
        <v>-0.36309969969792966</v>
      </c>
      <c r="M57" s="119"/>
    </row>
    <row r="59" spans="1:13" ht="18" customHeight="1" x14ac:dyDescent="0.25">
      <c r="A59" s="192" t="s">
        <v>64</v>
      </c>
      <c r="F59" s="194"/>
      <c r="K59" s="194"/>
    </row>
    <row r="60" spans="1:13" ht="18" customHeight="1" x14ac:dyDescent="0.25">
      <c r="A60" s="192" t="s">
        <v>148</v>
      </c>
      <c r="H60" s="194"/>
      <c r="I60" s="194"/>
      <c r="J60" s="194"/>
    </row>
    <row r="61" spans="1:13" ht="18" customHeight="1" x14ac:dyDescent="0.25">
      <c r="A61" s="192" t="s">
        <v>149</v>
      </c>
    </row>
    <row r="62" spans="1:13" ht="18" customHeight="1" x14ac:dyDescent="0.25">
      <c r="A62" s="192" t="s">
        <v>150</v>
      </c>
    </row>
    <row r="63" spans="1:13" ht="18" customHeight="1" x14ac:dyDescent="0.25">
      <c r="A63" s="192" t="s">
        <v>151</v>
      </c>
    </row>
  </sheetData>
  <mergeCells count="2">
    <mergeCell ref="B1:F1"/>
    <mergeCell ref="G1:K1"/>
  </mergeCells>
  <printOptions verticalCentered="1"/>
  <pageMargins left="0.39370078740157483" right="0.19685039370078741" top="0.78740157480314965" bottom="0.59055118110236227" header="0.51181102362204722" footer="0.51181102362204722"/>
  <pageSetup paperSize="9" scale="56" fitToHeight="2" orientation="portrait" r:id="rId1"/>
  <headerFooter differentOddEven="1">
    <oddFooter>&amp;R&amp;G</oddFooter>
    <evenHeader>&amp;L&amp;G</evenHeader>
    <evenFooter>&amp;R&amp;G</even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82"/>
  <sheetViews>
    <sheetView topLeftCell="A32" zoomScale="109" zoomScaleNormal="148" workbookViewId="0">
      <selection activeCell="C70" sqref="C70"/>
    </sheetView>
  </sheetViews>
  <sheetFormatPr defaultRowHeight="13.2" x14ac:dyDescent="0.25"/>
  <cols>
    <col min="1" max="1" width="37.33203125" style="19" bestFit="1" customWidth="1"/>
    <col min="2" max="2" width="11" style="19" customWidth="1"/>
  </cols>
  <sheetData>
    <row r="1" spans="1:9" x14ac:dyDescent="0.25">
      <c r="A1" s="8"/>
      <c r="B1" s="18">
        <v>2023</v>
      </c>
    </row>
    <row r="2" spans="1:9" ht="13.8" thickBot="1" x14ac:dyDescent="0.3">
      <c r="A2" s="23"/>
      <c r="B2" s="32"/>
      <c r="F2" s="54"/>
      <c r="G2" s="54"/>
      <c r="H2" s="54"/>
      <c r="I2" s="54"/>
    </row>
    <row r="3" spans="1:9" ht="13.8" thickBot="1" x14ac:dyDescent="0.3">
      <c r="A3" s="33" t="s">
        <v>18</v>
      </c>
      <c r="B3" s="33"/>
      <c r="F3" s="54"/>
      <c r="G3" s="54"/>
      <c r="H3" s="54"/>
      <c r="I3" s="54"/>
    </row>
    <row r="4" spans="1:9" x14ac:dyDescent="0.25">
      <c r="A4" s="34" t="s">
        <v>19</v>
      </c>
      <c r="B4" s="125">
        <v>4696.4834270348456</v>
      </c>
      <c r="F4" s="54"/>
      <c r="G4" s="54"/>
      <c r="H4" s="54"/>
      <c r="I4" s="54"/>
    </row>
    <row r="5" spans="1:9" x14ac:dyDescent="0.25">
      <c r="A5" s="34" t="s">
        <v>20</v>
      </c>
      <c r="B5" s="125">
        <v>2075.8938673926491</v>
      </c>
      <c r="F5" s="54"/>
      <c r="G5" s="54"/>
      <c r="H5" s="54"/>
      <c r="I5" s="54"/>
    </row>
    <row r="6" spans="1:9" x14ac:dyDescent="0.25">
      <c r="A6" s="23" t="s">
        <v>21</v>
      </c>
      <c r="B6" s="125">
        <v>3947.5030751414415</v>
      </c>
      <c r="F6" s="54"/>
      <c r="G6" s="54"/>
      <c r="H6" s="54"/>
      <c r="I6" s="54"/>
    </row>
    <row r="7" spans="1:9" x14ac:dyDescent="0.25">
      <c r="A7" s="34" t="s">
        <v>22</v>
      </c>
      <c r="B7" s="125">
        <v>1047.5263865490842</v>
      </c>
      <c r="F7" s="54"/>
      <c r="G7" s="54"/>
      <c r="H7" s="54"/>
      <c r="I7" s="54"/>
    </row>
    <row r="8" spans="1:9" x14ac:dyDescent="0.25">
      <c r="A8" s="34" t="s">
        <v>23</v>
      </c>
      <c r="B8" s="125">
        <v>3053.8838528252959</v>
      </c>
      <c r="F8" s="54"/>
      <c r="G8" s="54"/>
      <c r="H8" s="54"/>
      <c r="I8" s="54"/>
    </row>
    <row r="9" spans="1:9" x14ac:dyDescent="0.25">
      <c r="A9" s="34" t="s">
        <v>24</v>
      </c>
      <c r="B9" s="125">
        <v>551.05554963719374</v>
      </c>
      <c r="F9" s="54"/>
      <c r="G9" s="54"/>
      <c r="H9" s="54"/>
      <c r="I9" s="54"/>
    </row>
    <row r="10" spans="1:9" x14ac:dyDescent="0.25">
      <c r="A10" s="23" t="s">
        <v>25</v>
      </c>
      <c r="B10" s="125">
        <v>656.54847575351823</v>
      </c>
    </row>
    <row r="11" spans="1:9" x14ac:dyDescent="0.25">
      <c r="A11" s="23" t="s">
        <v>26</v>
      </c>
      <c r="B11" s="125">
        <v>795.0420873958476</v>
      </c>
    </row>
    <row r="12" spans="1:9" x14ac:dyDescent="0.25">
      <c r="A12" s="34"/>
      <c r="B12" s="35"/>
      <c r="C12" s="22"/>
    </row>
    <row r="13" spans="1:9" ht="13.8" thickBot="1" x14ac:dyDescent="0.3">
      <c r="A13"/>
      <c r="B13" s="18">
        <v>2023</v>
      </c>
    </row>
    <row r="14" spans="1:9" ht="13.8" thickBot="1" x14ac:dyDescent="0.3">
      <c r="A14" s="33" t="s">
        <v>18</v>
      </c>
      <c r="B14" s="53"/>
    </row>
    <row r="15" spans="1:9" x14ac:dyDescent="0.25">
      <c r="A15" t="s">
        <v>109</v>
      </c>
      <c r="B15" s="131">
        <v>1287</v>
      </c>
    </row>
    <row r="16" spans="1:9" x14ac:dyDescent="0.25">
      <c r="A16" t="s">
        <v>110</v>
      </c>
      <c r="B16" s="131">
        <v>1820.3</v>
      </c>
      <c r="F16" s="131"/>
    </row>
    <row r="17" spans="1:6" x14ac:dyDescent="0.25">
      <c r="A17" t="s">
        <v>111</v>
      </c>
      <c r="B17">
        <v>498</v>
      </c>
      <c r="F17" s="131"/>
    </row>
    <row r="18" spans="1:6" x14ac:dyDescent="0.25">
      <c r="A18" t="s">
        <v>124</v>
      </c>
      <c r="B18" s="131">
        <v>1726.1</v>
      </c>
    </row>
    <row r="19" spans="1:6" x14ac:dyDescent="0.25">
      <c r="A19" t="s">
        <v>113</v>
      </c>
      <c r="B19" s="131">
        <v>7799.6</v>
      </c>
      <c r="F19" s="131"/>
    </row>
    <row r="20" spans="1:6" x14ac:dyDescent="0.25">
      <c r="A20" t="s">
        <v>114</v>
      </c>
      <c r="B20" s="131">
        <v>2150.1</v>
      </c>
      <c r="F20" s="131"/>
    </row>
    <row r="21" spans="1:6" x14ac:dyDescent="0.25">
      <c r="A21" t="s">
        <v>115</v>
      </c>
      <c r="B21">
        <v>681.4</v>
      </c>
    </row>
    <row r="22" spans="1:6" x14ac:dyDescent="0.25">
      <c r="A22" t="s">
        <v>116</v>
      </c>
      <c r="B22">
        <v>203.6</v>
      </c>
      <c r="F22" s="131"/>
    </row>
    <row r="23" spans="1:6" x14ac:dyDescent="0.25">
      <c r="A23" s="22" t="s">
        <v>112</v>
      </c>
      <c r="B23">
        <v>657.8</v>
      </c>
      <c r="F23" s="131"/>
    </row>
    <row r="24" spans="1:6" x14ac:dyDescent="0.25">
      <c r="A24" s="23"/>
      <c r="B24" s="23"/>
      <c r="F24" s="131"/>
    </row>
    <row r="25" spans="1:6" ht="13.8" thickBot="1" x14ac:dyDescent="0.3">
      <c r="A25" s="23"/>
      <c r="B25" s="34"/>
    </row>
    <row r="26" spans="1:6" ht="13.8" thickBot="1" x14ac:dyDescent="0.3">
      <c r="A26" s="31" t="s">
        <v>27</v>
      </c>
      <c r="B26" s="31"/>
      <c r="F26" s="131"/>
    </row>
    <row r="27" spans="1:6" x14ac:dyDescent="0.25">
      <c r="A27" s="23" t="s">
        <v>28</v>
      </c>
      <c r="B27" s="125">
        <v>1119.8280766400001</v>
      </c>
    </row>
    <row r="28" spans="1:6" x14ac:dyDescent="0.25">
      <c r="A28" s="23" t="s">
        <v>29</v>
      </c>
      <c r="B28" s="125">
        <v>1735.1889086199999</v>
      </c>
      <c r="F28" s="131"/>
    </row>
    <row r="29" spans="1:6" x14ac:dyDescent="0.25">
      <c r="A29" s="23" t="s">
        <v>30</v>
      </c>
      <c r="B29" s="125">
        <v>3136.4868745900003</v>
      </c>
    </row>
    <row r="30" spans="1:6" x14ac:dyDescent="0.25">
      <c r="A30" s="23" t="s">
        <v>31</v>
      </c>
      <c r="B30" s="125">
        <v>1641.0244775599999</v>
      </c>
    </row>
    <row r="31" spans="1:6" x14ac:dyDescent="0.25">
      <c r="A31" s="36" t="s">
        <v>32</v>
      </c>
      <c r="B31" s="36"/>
    </row>
    <row r="32" spans="1:6" x14ac:dyDescent="0.25">
      <c r="A32" s="23"/>
      <c r="B32" s="32">
        <v>1</v>
      </c>
      <c r="F32" s="131"/>
    </row>
    <row r="33" spans="1:6" ht="13.8" thickBot="1" x14ac:dyDescent="0.3">
      <c r="A33" s="23"/>
      <c r="B33" s="32"/>
    </row>
    <row r="34" spans="1:6" ht="13.8" thickBot="1" x14ac:dyDescent="0.3">
      <c r="A34" s="31" t="s">
        <v>27</v>
      </c>
      <c r="B34" s="31"/>
    </row>
    <row r="35" spans="1:6" x14ac:dyDescent="0.25">
      <c r="A35" t="s">
        <v>109</v>
      </c>
      <c r="B35">
        <v>146.19999999999999</v>
      </c>
    </row>
    <row r="36" spans="1:6" x14ac:dyDescent="0.25">
      <c r="A36" t="s">
        <v>110</v>
      </c>
      <c r="B36" s="131">
        <v>1974.2</v>
      </c>
    </row>
    <row r="37" spans="1:6" x14ac:dyDescent="0.25">
      <c r="A37" t="s">
        <v>111</v>
      </c>
      <c r="B37">
        <v>308.5</v>
      </c>
      <c r="F37" s="131"/>
    </row>
    <row r="38" spans="1:6" x14ac:dyDescent="0.25">
      <c r="A38" t="s">
        <v>124</v>
      </c>
      <c r="B38">
        <v>231.8</v>
      </c>
    </row>
    <row r="39" spans="1:6" x14ac:dyDescent="0.25">
      <c r="A39" t="s">
        <v>113</v>
      </c>
      <c r="B39" s="131">
        <v>2518.1999999999998</v>
      </c>
    </row>
    <row r="40" spans="1:6" x14ac:dyDescent="0.25">
      <c r="A40" t="s">
        <v>114</v>
      </c>
      <c r="B40" s="131">
        <v>1030.2</v>
      </c>
      <c r="F40" s="131"/>
    </row>
    <row r="41" spans="1:6" x14ac:dyDescent="0.25">
      <c r="A41" t="s">
        <v>115</v>
      </c>
      <c r="B41">
        <v>708.6</v>
      </c>
    </row>
    <row r="42" spans="1:6" x14ac:dyDescent="0.25">
      <c r="A42" t="s">
        <v>116</v>
      </c>
      <c r="B42">
        <v>261.89999999999998</v>
      </c>
      <c r="F42" s="131"/>
    </row>
    <row r="43" spans="1:6" x14ac:dyDescent="0.25">
      <c r="A43" s="22" t="s">
        <v>112</v>
      </c>
      <c r="B43">
        <v>453</v>
      </c>
    </row>
    <row r="44" spans="1:6" ht="13.8" thickBot="1" x14ac:dyDescent="0.3">
      <c r="A44" s="37"/>
      <c r="B44" s="52">
        <v>2023</v>
      </c>
      <c r="F44" s="131"/>
    </row>
    <row r="45" spans="1:6" ht="13.8" thickBot="1" x14ac:dyDescent="0.3">
      <c r="A45" s="38"/>
      <c r="B45" s="23"/>
    </row>
    <row r="46" spans="1:6" ht="13.8" thickBot="1" x14ac:dyDescent="0.3">
      <c r="A46" s="33" t="s">
        <v>33</v>
      </c>
      <c r="B46" s="31"/>
      <c r="F46" s="131"/>
    </row>
    <row r="47" spans="1:6" x14ac:dyDescent="0.25">
      <c r="A47" s="34" t="s">
        <v>34</v>
      </c>
      <c r="B47" s="48">
        <f t="shared" ref="B47:B54" si="0">B4</f>
        <v>4696.4834270348456</v>
      </c>
      <c r="C47" s="22"/>
      <c r="D47" s="22"/>
    </row>
    <row r="48" spans="1:6" x14ac:dyDescent="0.25">
      <c r="A48" s="34" t="s">
        <v>35</v>
      </c>
      <c r="B48" s="48">
        <f t="shared" si="0"/>
        <v>2075.8938673926491</v>
      </c>
      <c r="C48" s="22"/>
      <c r="D48" s="22"/>
      <c r="F48" s="131"/>
    </row>
    <row r="49" spans="1:6" x14ac:dyDescent="0.25">
      <c r="A49" s="23" t="s">
        <v>36</v>
      </c>
      <c r="B49" s="48">
        <f t="shared" si="0"/>
        <v>3947.5030751414415</v>
      </c>
      <c r="C49" s="22"/>
      <c r="D49" s="22"/>
    </row>
    <row r="50" spans="1:6" x14ac:dyDescent="0.25">
      <c r="A50" s="34" t="s">
        <v>37</v>
      </c>
      <c r="B50" s="48">
        <f t="shared" si="0"/>
        <v>1047.5263865490842</v>
      </c>
      <c r="C50" s="22"/>
      <c r="D50" s="22"/>
    </row>
    <row r="51" spans="1:6" x14ac:dyDescent="0.25">
      <c r="A51" s="34" t="s">
        <v>38</v>
      </c>
      <c r="B51" s="48">
        <f t="shared" si="0"/>
        <v>3053.8838528252959</v>
      </c>
      <c r="C51" s="22"/>
      <c r="D51" s="22"/>
    </row>
    <row r="52" spans="1:6" x14ac:dyDescent="0.25">
      <c r="A52" s="34" t="s">
        <v>39</v>
      </c>
      <c r="B52" s="48">
        <f t="shared" si="0"/>
        <v>551.05554963719374</v>
      </c>
      <c r="C52" s="22"/>
      <c r="D52" s="22"/>
      <c r="F52" s="131"/>
    </row>
    <row r="53" spans="1:6" x14ac:dyDescent="0.25">
      <c r="A53" s="23" t="s">
        <v>40</v>
      </c>
      <c r="B53" s="48">
        <f t="shared" si="0"/>
        <v>656.54847575351823</v>
      </c>
      <c r="C53" s="22"/>
      <c r="D53" s="22"/>
    </row>
    <row r="54" spans="1:6" x14ac:dyDescent="0.25">
      <c r="A54" s="23" t="s">
        <v>41</v>
      </c>
      <c r="B54" s="48">
        <f t="shared" si="0"/>
        <v>795.0420873958476</v>
      </c>
      <c r="C54" s="22"/>
      <c r="D54" s="22"/>
    </row>
    <row r="55" spans="1:6" x14ac:dyDescent="0.25">
      <c r="A55" s="34"/>
      <c r="B55" s="48"/>
      <c r="C55" s="22"/>
    </row>
    <row r="56" spans="1:6" x14ac:dyDescent="0.25">
      <c r="A56" s="22" t="s">
        <v>118</v>
      </c>
      <c r="B56" s="48">
        <f t="shared" ref="B56:B64" si="1">B15</f>
        <v>1287</v>
      </c>
      <c r="C56" s="22"/>
    </row>
    <row r="57" spans="1:6" x14ac:dyDescent="0.25">
      <c r="A57" s="22" t="s">
        <v>119</v>
      </c>
      <c r="B57" s="48">
        <f t="shared" si="1"/>
        <v>1820.3</v>
      </c>
      <c r="C57" s="22"/>
    </row>
    <row r="58" spans="1:6" x14ac:dyDescent="0.25">
      <c r="A58" s="22" t="s">
        <v>120</v>
      </c>
      <c r="B58" s="48">
        <f t="shared" si="1"/>
        <v>498</v>
      </c>
      <c r="C58" s="22"/>
    </row>
    <row r="59" spans="1:6" x14ac:dyDescent="0.25">
      <c r="A59" s="22" t="s">
        <v>126</v>
      </c>
      <c r="B59" s="48">
        <f t="shared" si="1"/>
        <v>1726.1</v>
      </c>
      <c r="C59" s="22"/>
    </row>
    <row r="60" spans="1:6" x14ac:dyDescent="0.25">
      <c r="A60" s="22" t="s">
        <v>121</v>
      </c>
      <c r="B60" s="48">
        <f t="shared" si="1"/>
        <v>7799.6</v>
      </c>
      <c r="C60" s="22"/>
    </row>
    <row r="61" spans="1:6" x14ac:dyDescent="0.25">
      <c r="A61" s="22" t="s">
        <v>122</v>
      </c>
      <c r="B61" s="48">
        <f t="shared" si="1"/>
        <v>2150.1</v>
      </c>
      <c r="C61" s="22"/>
    </row>
    <row r="62" spans="1:6" x14ac:dyDescent="0.25">
      <c r="A62" s="22" t="s">
        <v>123</v>
      </c>
      <c r="B62" s="48">
        <f t="shared" si="1"/>
        <v>681.4</v>
      </c>
      <c r="C62" s="22"/>
    </row>
    <row r="63" spans="1:6" x14ac:dyDescent="0.25">
      <c r="A63" s="22" t="s">
        <v>125</v>
      </c>
      <c r="B63" s="48">
        <f t="shared" si="1"/>
        <v>203.6</v>
      </c>
      <c r="C63" s="22"/>
    </row>
    <row r="64" spans="1:6" x14ac:dyDescent="0.25">
      <c r="A64" s="22" t="s">
        <v>117</v>
      </c>
      <c r="B64" s="48">
        <f t="shared" si="1"/>
        <v>657.8</v>
      </c>
      <c r="C64" s="22"/>
    </row>
    <row r="65" spans="1:3" ht="13.8" thickBot="1" x14ac:dyDescent="0.3">
      <c r="A65" s="34"/>
      <c r="B65" s="48"/>
      <c r="C65" s="22"/>
    </row>
    <row r="66" spans="1:3" ht="13.8" thickBot="1" x14ac:dyDescent="0.3">
      <c r="A66" s="31" t="s">
        <v>42</v>
      </c>
      <c r="B66" s="31"/>
    </row>
    <row r="67" spans="1:3" x14ac:dyDescent="0.25">
      <c r="A67" s="23" t="s">
        <v>28</v>
      </c>
      <c r="B67" s="132">
        <f>B27</f>
        <v>1119.8280766400001</v>
      </c>
    </row>
    <row r="68" spans="1:3" x14ac:dyDescent="0.25">
      <c r="A68" s="23" t="s">
        <v>29</v>
      </c>
      <c r="B68" s="132">
        <f>B28</f>
        <v>1735.1889086199999</v>
      </c>
    </row>
    <row r="69" spans="1:3" x14ac:dyDescent="0.25">
      <c r="A69" s="23" t="s">
        <v>30</v>
      </c>
      <c r="B69" s="132">
        <f>B29</f>
        <v>3136.4868745900003</v>
      </c>
    </row>
    <row r="70" spans="1:3" x14ac:dyDescent="0.25">
      <c r="A70" s="23" t="s">
        <v>31</v>
      </c>
      <c r="B70" s="132">
        <f>B30</f>
        <v>1641.0244775599999</v>
      </c>
    </row>
    <row r="71" spans="1:3" x14ac:dyDescent="0.25">
      <c r="A71" s="8"/>
      <c r="B71" s="20"/>
    </row>
    <row r="72" spans="1:3" ht="13.8" thickBot="1" x14ac:dyDescent="0.3"/>
    <row r="73" spans="1:3" ht="13.8" thickBot="1" x14ac:dyDescent="0.3">
      <c r="A73" s="31" t="s">
        <v>42</v>
      </c>
      <c r="B73" s="31"/>
    </row>
    <row r="74" spans="1:3" x14ac:dyDescent="0.25">
      <c r="A74" s="22" t="s">
        <v>118</v>
      </c>
      <c r="B74" s="132">
        <f>B56</f>
        <v>1287</v>
      </c>
    </row>
    <row r="75" spans="1:3" x14ac:dyDescent="0.25">
      <c r="A75" s="22" t="s">
        <v>119</v>
      </c>
      <c r="B75" s="132">
        <f t="shared" ref="B75:B82" si="2">B57</f>
        <v>1820.3</v>
      </c>
    </row>
    <row r="76" spans="1:3" x14ac:dyDescent="0.25">
      <c r="A76" s="22" t="s">
        <v>120</v>
      </c>
      <c r="B76" s="132">
        <f t="shared" si="2"/>
        <v>498</v>
      </c>
    </row>
    <row r="77" spans="1:3" x14ac:dyDescent="0.25">
      <c r="A77" s="22" t="s">
        <v>126</v>
      </c>
      <c r="B77" s="132">
        <f t="shared" si="2"/>
        <v>1726.1</v>
      </c>
    </row>
    <row r="78" spans="1:3" x14ac:dyDescent="0.25">
      <c r="A78" s="22" t="s">
        <v>121</v>
      </c>
      <c r="B78" s="132">
        <f t="shared" si="2"/>
        <v>7799.6</v>
      </c>
    </row>
    <row r="79" spans="1:3" x14ac:dyDescent="0.25">
      <c r="A79" s="22" t="s">
        <v>122</v>
      </c>
      <c r="B79" s="132">
        <f t="shared" si="2"/>
        <v>2150.1</v>
      </c>
    </row>
    <row r="80" spans="1:3" x14ac:dyDescent="0.25">
      <c r="A80" s="22" t="s">
        <v>123</v>
      </c>
      <c r="B80" s="132">
        <f t="shared" si="2"/>
        <v>681.4</v>
      </c>
    </row>
    <row r="81" spans="1:2" x14ac:dyDescent="0.25">
      <c r="A81" s="22" t="s">
        <v>125</v>
      </c>
      <c r="B81" s="132">
        <f t="shared" si="2"/>
        <v>203.6</v>
      </c>
    </row>
    <row r="82" spans="1:2" x14ac:dyDescent="0.25">
      <c r="A82" s="22" t="s">
        <v>117</v>
      </c>
      <c r="B82" s="132">
        <f t="shared" si="2"/>
        <v>657.8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53"/>
  <sheetViews>
    <sheetView zoomScale="145" zoomScaleNormal="145" workbookViewId="0">
      <selection activeCell="C22" sqref="C22"/>
    </sheetView>
  </sheetViews>
  <sheetFormatPr defaultColWidth="9.109375" defaultRowHeight="13.2" x14ac:dyDescent="0.25"/>
  <cols>
    <col min="1" max="1" width="44.6640625" style="5" bestFit="1" customWidth="1"/>
    <col min="2" max="2" width="20.6640625" style="5" customWidth="1"/>
    <col min="3" max="3" width="10.88671875" style="5" customWidth="1"/>
    <col min="4" max="4" width="10.109375" style="5" customWidth="1"/>
    <col min="5" max="5" width="9.33203125" style="5" bestFit="1" customWidth="1"/>
    <col min="6" max="7" width="10.6640625" style="5" bestFit="1" customWidth="1"/>
    <col min="8" max="8" width="9.109375" style="15"/>
    <col min="9" max="9" width="9.109375" style="16"/>
    <col min="10" max="16384" width="9.109375" style="15"/>
  </cols>
  <sheetData>
    <row r="1" spans="1:10" s="8" customFormat="1" ht="12.9" customHeight="1" thickBot="1" x14ac:dyDescent="0.3">
      <c r="A1" s="52"/>
      <c r="B1" s="52">
        <v>2023</v>
      </c>
      <c r="C1" s="52">
        <v>2022</v>
      </c>
      <c r="D1" s="52">
        <v>2021</v>
      </c>
      <c r="E1" s="52">
        <v>2020</v>
      </c>
      <c r="F1" s="52">
        <v>2019</v>
      </c>
      <c r="G1" s="52">
        <v>2018</v>
      </c>
      <c r="H1" s="55"/>
      <c r="I1" s="30"/>
      <c r="J1" s="55"/>
    </row>
    <row r="2" spans="1:10" s="8" customFormat="1" x14ac:dyDescent="0.25">
      <c r="A2" s="39" t="s">
        <v>0</v>
      </c>
      <c r="B2" s="39" t="s">
        <v>95</v>
      </c>
      <c r="C2" s="39" t="s">
        <v>104</v>
      </c>
      <c r="D2" s="39"/>
      <c r="E2" s="40"/>
      <c r="F2" s="40"/>
      <c r="G2" s="40"/>
      <c r="H2" s="55"/>
      <c r="I2" s="30"/>
      <c r="J2" s="55"/>
    </row>
    <row r="3" spans="1:10" s="8" customFormat="1" x14ac:dyDescent="0.25">
      <c r="A3" s="29" t="s">
        <v>43</v>
      </c>
      <c r="B3" s="41">
        <v>0.19021080181523101</v>
      </c>
      <c r="C3" s="41">
        <v>0.14099999999999999</v>
      </c>
      <c r="D3" s="41">
        <v>0.108</v>
      </c>
      <c r="E3" s="42">
        <v>8.2000000000000003E-2</v>
      </c>
      <c r="F3" s="42">
        <v>0.13300000000000001</v>
      </c>
      <c r="G3" s="42">
        <v>0.12244740415963577</v>
      </c>
      <c r="H3" s="55"/>
      <c r="I3" s="30"/>
      <c r="J3" s="55"/>
    </row>
    <row r="4" spans="1:10" s="8" customFormat="1" x14ac:dyDescent="0.25">
      <c r="A4" s="23"/>
      <c r="B4" s="23"/>
      <c r="C4" s="23"/>
      <c r="D4" s="23"/>
      <c r="E4" s="23"/>
      <c r="F4" s="23"/>
      <c r="G4" s="23"/>
      <c r="H4" s="55"/>
      <c r="I4" s="30"/>
      <c r="J4" s="55"/>
    </row>
    <row r="5" spans="1:10" s="8" customFormat="1" x14ac:dyDescent="0.25">
      <c r="A5" s="23"/>
      <c r="B5" s="23"/>
      <c r="C5" s="23"/>
      <c r="D5" s="23"/>
      <c r="E5" s="23"/>
      <c r="F5" s="23"/>
      <c r="G5" s="23"/>
      <c r="H5" s="55"/>
      <c r="I5" s="30"/>
      <c r="J5" s="55"/>
    </row>
    <row r="6" spans="1:10" s="8" customFormat="1" x14ac:dyDescent="0.25">
      <c r="A6" s="43" t="s">
        <v>1</v>
      </c>
      <c r="B6" s="44">
        <v>1824.7378048901601</v>
      </c>
      <c r="C6" s="44">
        <v>1406.7</v>
      </c>
      <c r="D6" s="44">
        <v>1231.3342635025954</v>
      </c>
      <c r="E6" s="44">
        <v>883.07317264688299</v>
      </c>
      <c r="F6" s="44">
        <v>1284.1673780000001</v>
      </c>
      <c r="G6" s="44">
        <v>1059.492551521942</v>
      </c>
      <c r="H6" s="55"/>
      <c r="I6" s="30"/>
      <c r="J6" s="55"/>
    </row>
    <row r="7" spans="1:10" s="8" customFormat="1" x14ac:dyDescent="0.25">
      <c r="A7" s="23"/>
      <c r="B7" s="115"/>
      <c r="C7" s="115"/>
      <c r="D7" s="23"/>
      <c r="E7" s="23"/>
      <c r="F7" s="23"/>
      <c r="G7" s="23"/>
      <c r="H7" s="55"/>
      <c r="I7" s="30"/>
      <c r="J7" s="55"/>
    </row>
    <row r="8" spans="1:10" s="8" customFormat="1" x14ac:dyDescent="0.25">
      <c r="A8" s="23"/>
      <c r="B8" s="115"/>
      <c r="C8" s="115"/>
      <c r="D8" s="23"/>
      <c r="E8" s="23"/>
      <c r="F8" s="23"/>
      <c r="G8" s="23"/>
      <c r="H8" s="55"/>
      <c r="I8" s="30"/>
      <c r="J8" s="55"/>
    </row>
    <row r="9" spans="1:10" s="8" customFormat="1" x14ac:dyDescent="0.25">
      <c r="A9" s="45" t="s">
        <v>2</v>
      </c>
      <c r="B9" s="122">
        <v>6</v>
      </c>
      <c r="C9" s="122">
        <v>5</v>
      </c>
      <c r="D9" s="46">
        <v>4.5</v>
      </c>
      <c r="E9" s="46">
        <v>4.5</v>
      </c>
      <c r="F9" s="46">
        <v>4</v>
      </c>
      <c r="G9" s="46">
        <v>3.75</v>
      </c>
      <c r="H9" s="55"/>
      <c r="I9" s="30"/>
      <c r="J9" s="55"/>
    </row>
    <row r="10" spans="1:10" s="8" customFormat="1" x14ac:dyDescent="0.25">
      <c r="A10" s="29" t="s">
        <v>44</v>
      </c>
      <c r="B10" s="47">
        <v>1.2</v>
      </c>
      <c r="C10" s="47">
        <v>1</v>
      </c>
      <c r="D10" s="47">
        <v>1.25</v>
      </c>
      <c r="E10" s="48"/>
      <c r="F10" s="48">
        <v>1.5</v>
      </c>
      <c r="G10" s="48">
        <v>1.5</v>
      </c>
      <c r="H10" s="55"/>
      <c r="I10" s="30"/>
      <c r="J10" s="55"/>
    </row>
    <row r="11" spans="1:10" x14ac:dyDescent="0.25">
      <c r="A11" s="49" t="s">
        <v>45</v>
      </c>
      <c r="B11" s="50">
        <f>SUM(B9:B10)</f>
        <v>7.2</v>
      </c>
      <c r="C11" s="50">
        <f>SUM(C9:C10)</f>
        <v>6</v>
      </c>
      <c r="D11" s="50">
        <f>SUM(D9:D10)</f>
        <v>5.75</v>
      </c>
      <c r="E11" s="50">
        <f t="shared" ref="E11:G11" si="0">SUM(E9:E10)</f>
        <v>4.5</v>
      </c>
      <c r="F11" s="50">
        <f t="shared" si="0"/>
        <v>5.5</v>
      </c>
      <c r="G11" s="50">
        <f t="shared" si="0"/>
        <v>5.25</v>
      </c>
      <c r="H11" s="16"/>
      <c r="I11" s="30"/>
      <c r="J11" s="16"/>
    </row>
    <row r="12" spans="1:10" x14ac:dyDescent="0.25">
      <c r="A12" s="22"/>
      <c r="B12" s="116"/>
      <c r="C12" s="116"/>
      <c r="D12" s="22"/>
      <c r="E12" s="22"/>
      <c r="F12" s="22"/>
      <c r="G12" s="22"/>
      <c r="H12" s="16"/>
      <c r="I12" s="30"/>
      <c r="J12" s="16"/>
    </row>
    <row r="13" spans="1:10" s="23" customFormat="1" x14ac:dyDescent="0.25">
      <c r="A13" s="21" t="s">
        <v>46</v>
      </c>
      <c r="B13" s="117"/>
      <c r="C13" s="117"/>
      <c r="D13" s="21"/>
      <c r="E13" s="22"/>
      <c r="F13" s="22"/>
      <c r="G13" s="22"/>
      <c r="H13" s="56"/>
      <c r="I13" s="30"/>
      <c r="J13" s="56"/>
    </row>
    <row r="14" spans="1:10" s="23" customFormat="1" x14ac:dyDescent="0.25">
      <c r="A14" s="22" t="s">
        <v>47</v>
      </c>
      <c r="B14" s="115"/>
      <c r="C14" s="115"/>
      <c r="E14" s="24"/>
      <c r="F14" s="24"/>
      <c r="G14" s="24"/>
      <c r="H14" s="56"/>
      <c r="I14" s="30"/>
      <c r="J14" s="56"/>
    </row>
    <row r="15" spans="1:10" s="23" customFormat="1" x14ac:dyDescent="0.25">
      <c r="A15" s="25" t="s">
        <v>48</v>
      </c>
      <c r="B15" s="24">
        <f t="shared" ref="B15:G15" si="1">B3*10</f>
        <v>1.90210801815231</v>
      </c>
      <c r="C15" s="24">
        <f t="shared" si="1"/>
        <v>1.41</v>
      </c>
      <c r="D15" s="24">
        <f t="shared" si="1"/>
        <v>1.08</v>
      </c>
      <c r="E15" s="24">
        <f t="shared" si="1"/>
        <v>0.82000000000000006</v>
      </c>
      <c r="F15" s="24">
        <f t="shared" si="1"/>
        <v>1.33</v>
      </c>
      <c r="G15" s="24">
        <f t="shared" si="1"/>
        <v>1.2244740415963578</v>
      </c>
      <c r="H15" s="56"/>
      <c r="I15" s="30"/>
      <c r="J15" s="56"/>
    </row>
    <row r="16" spans="1:10" s="23" customFormat="1" x14ac:dyDescent="0.25">
      <c r="A16" s="22" t="s">
        <v>49</v>
      </c>
      <c r="B16" s="51">
        <f t="shared" ref="B16:G16" si="2">B6</f>
        <v>1824.7378048901601</v>
      </c>
      <c r="C16" s="51">
        <f t="shared" si="2"/>
        <v>1406.7</v>
      </c>
      <c r="D16" s="51">
        <f t="shared" si="2"/>
        <v>1231.3342635025954</v>
      </c>
      <c r="E16" s="27">
        <f t="shared" si="2"/>
        <v>883.07317264688299</v>
      </c>
      <c r="F16" s="51">
        <f t="shared" si="2"/>
        <v>1284.1673780000001</v>
      </c>
      <c r="G16" s="51">
        <f t="shared" si="2"/>
        <v>1059.492551521942</v>
      </c>
      <c r="H16" s="56"/>
      <c r="I16" s="30"/>
      <c r="J16" s="56"/>
    </row>
    <row r="17" spans="1:10" s="23" customFormat="1" x14ac:dyDescent="0.25">
      <c r="A17" s="22" t="s">
        <v>50</v>
      </c>
      <c r="B17" s="28">
        <f t="shared" ref="B17:C17" si="3">B9*100</f>
        <v>600</v>
      </c>
      <c r="C17" s="28">
        <f t="shared" si="3"/>
        <v>500</v>
      </c>
      <c r="D17" s="28">
        <f>D9*100</f>
        <v>450</v>
      </c>
      <c r="E17" s="28">
        <f t="shared" ref="E17:G18" si="4">E9*100</f>
        <v>450</v>
      </c>
      <c r="F17" s="28">
        <f t="shared" si="4"/>
        <v>400</v>
      </c>
      <c r="G17" s="28">
        <f t="shared" si="4"/>
        <v>375</v>
      </c>
      <c r="H17" s="56"/>
      <c r="I17" s="30"/>
      <c r="J17" s="56"/>
    </row>
    <row r="18" spans="1:10" s="23" customFormat="1" x14ac:dyDescent="0.25">
      <c r="A18" s="26" t="s">
        <v>51</v>
      </c>
      <c r="B18" s="28">
        <f t="shared" ref="B18:C18" si="5">B10*100</f>
        <v>120</v>
      </c>
      <c r="C18" s="28">
        <f t="shared" si="5"/>
        <v>100</v>
      </c>
      <c r="D18" s="28">
        <f>D10*100</f>
        <v>125</v>
      </c>
      <c r="E18" s="28"/>
      <c r="F18" s="28">
        <f t="shared" si="4"/>
        <v>150</v>
      </c>
      <c r="G18" s="28">
        <f t="shared" si="4"/>
        <v>150</v>
      </c>
      <c r="H18" s="56"/>
      <c r="I18" s="30"/>
      <c r="J18" s="56"/>
    </row>
    <row r="19" spans="1:10" x14ac:dyDescent="0.25">
      <c r="A19" s="59" t="s">
        <v>45</v>
      </c>
      <c r="B19" s="60">
        <f t="shared" ref="B19:C19" si="6">B11*100</f>
        <v>720</v>
      </c>
      <c r="C19" s="60">
        <f t="shared" si="6"/>
        <v>600</v>
      </c>
      <c r="D19" s="60">
        <f>D11*100</f>
        <v>575</v>
      </c>
      <c r="E19" s="60">
        <f t="shared" ref="E19:G19" si="7">E11*100</f>
        <v>450</v>
      </c>
      <c r="F19" s="60">
        <f t="shared" si="7"/>
        <v>550</v>
      </c>
      <c r="G19" s="60">
        <f t="shared" si="7"/>
        <v>525</v>
      </c>
      <c r="H19" s="16"/>
      <c r="I19" s="30"/>
      <c r="J19" s="16"/>
    </row>
    <row r="20" spans="1:10" x14ac:dyDescent="0.25">
      <c r="A20" s="22"/>
      <c r="B20" s="115"/>
      <c r="C20" s="115"/>
      <c r="D20" s="23"/>
      <c r="E20" s="23"/>
      <c r="F20" s="23"/>
      <c r="G20" s="23"/>
      <c r="H20" s="16"/>
      <c r="I20" s="30"/>
      <c r="J20" s="16"/>
    </row>
    <row r="21" spans="1:10" x14ac:dyDescent="0.25">
      <c r="A21" s="22"/>
      <c r="B21" s="22"/>
      <c r="C21" s="22"/>
      <c r="D21" s="22"/>
      <c r="H21" s="16"/>
      <c r="I21" s="30"/>
      <c r="J21" s="16"/>
    </row>
    <row r="22" spans="1:10" x14ac:dyDescent="0.25">
      <c r="A22" s="22"/>
      <c r="B22" s="22"/>
      <c r="C22" s="22"/>
      <c r="D22" s="22"/>
      <c r="H22" s="16"/>
      <c r="I22" s="30"/>
      <c r="J22" s="16"/>
    </row>
    <row r="23" spans="1:10" x14ac:dyDescent="0.25">
      <c r="A23" s="22"/>
      <c r="B23" s="22"/>
      <c r="C23" s="22"/>
      <c r="D23" s="22"/>
      <c r="H23" s="16"/>
      <c r="I23" s="30"/>
      <c r="J23" s="16"/>
    </row>
    <row r="24" spans="1:10" x14ac:dyDescent="0.25">
      <c r="A24" s="22"/>
      <c r="B24" s="22"/>
      <c r="C24" s="22"/>
      <c r="D24" s="22"/>
      <c r="H24" s="16"/>
      <c r="I24" s="30"/>
      <c r="J24" s="16"/>
    </row>
    <row r="25" spans="1:10" x14ac:dyDescent="0.25">
      <c r="H25" s="16"/>
      <c r="I25" s="30"/>
      <c r="J25" s="16"/>
    </row>
    <row r="26" spans="1:10" x14ac:dyDescent="0.25">
      <c r="H26" s="16"/>
      <c r="I26" s="30"/>
      <c r="J26" s="16"/>
    </row>
    <row r="27" spans="1:10" x14ac:dyDescent="0.25">
      <c r="H27" s="16"/>
      <c r="I27" s="30"/>
      <c r="J27" s="16"/>
    </row>
    <row r="28" spans="1:10" x14ac:dyDescent="0.25">
      <c r="H28" s="16"/>
      <c r="I28" s="30"/>
      <c r="J28" s="16"/>
    </row>
    <row r="29" spans="1:10" x14ac:dyDescent="0.25">
      <c r="H29" s="16"/>
      <c r="I29" s="30"/>
      <c r="J29" s="16"/>
    </row>
    <row r="30" spans="1:10" x14ac:dyDescent="0.25">
      <c r="H30" s="16"/>
      <c r="I30" s="30"/>
      <c r="J30" s="16"/>
    </row>
    <row r="31" spans="1:10" x14ac:dyDescent="0.25">
      <c r="H31" s="16"/>
      <c r="I31" s="30"/>
      <c r="J31" s="16"/>
    </row>
    <row r="32" spans="1:10" x14ac:dyDescent="0.25">
      <c r="I32" s="30"/>
    </row>
    <row r="33" spans="9:9" x14ac:dyDescent="0.25">
      <c r="I33" s="30"/>
    </row>
    <row r="34" spans="9:9" x14ac:dyDescent="0.25">
      <c r="I34" s="30"/>
    </row>
    <row r="35" spans="9:9" x14ac:dyDescent="0.25">
      <c r="I35" s="30"/>
    </row>
    <row r="36" spans="9:9" x14ac:dyDescent="0.25">
      <c r="I36" s="30"/>
    </row>
    <row r="37" spans="9:9" x14ac:dyDescent="0.25">
      <c r="I37" s="30"/>
    </row>
    <row r="38" spans="9:9" x14ac:dyDescent="0.25">
      <c r="I38" s="30"/>
    </row>
    <row r="39" spans="9:9" x14ac:dyDescent="0.25">
      <c r="I39" s="30"/>
    </row>
    <row r="40" spans="9:9" x14ac:dyDescent="0.25">
      <c r="I40" s="30"/>
    </row>
    <row r="41" spans="9:9" x14ac:dyDescent="0.25">
      <c r="I41" s="30"/>
    </row>
    <row r="42" spans="9:9" x14ac:dyDescent="0.25">
      <c r="I42" s="30"/>
    </row>
    <row r="43" spans="9:9" x14ac:dyDescent="0.25">
      <c r="I43" s="30"/>
    </row>
    <row r="44" spans="9:9" x14ac:dyDescent="0.25">
      <c r="I44" s="30"/>
    </row>
    <row r="45" spans="9:9" x14ac:dyDescent="0.25">
      <c r="I45" s="30"/>
    </row>
    <row r="46" spans="9:9" x14ac:dyDescent="0.25">
      <c r="I46" s="30"/>
    </row>
    <row r="47" spans="9:9" x14ac:dyDescent="0.25">
      <c r="I47" s="30"/>
    </row>
    <row r="48" spans="9:9" x14ac:dyDescent="0.25">
      <c r="I48" s="30"/>
    </row>
    <row r="49" spans="9:9" x14ac:dyDescent="0.25">
      <c r="I49" s="30"/>
    </row>
    <row r="50" spans="9:9" x14ac:dyDescent="0.25">
      <c r="I50" s="30"/>
    </row>
    <row r="51" spans="9:9" x14ac:dyDescent="0.25">
      <c r="I51" s="30"/>
    </row>
    <row r="52" spans="9:9" x14ac:dyDescent="0.25">
      <c r="I52" s="30"/>
    </row>
    <row r="53" spans="9:9" x14ac:dyDescent="0.25">
      <c r="I53" s="30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English (EUR)</vt:lpstr>
      <vt:lpstr>Key Figures (Q)</vt:lpstr>
      <vt:lpstr>Bruttoprämiensplit</vt:lpstr>
      <vt:lpstr>Quantitative Ziele</vt:lpstr>
      <vt:lpstr>'English (EUR)'!Print_Area</vt:lpstr>
      <vt:lpstr>'Key Figures (Q)'!Print_Area</vt:lpstr>
    </vt:vector>
  </TitlesOfParts>
  <Company>Hannover Rück 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Brust Rebekka</dc:creator>
  <cp:lastModifiedBy>Rebekka Brust</cp:lastModifiedBy>
  <cp:lastPrinted>2024-02-23T13:10:22Z</cp:lastPrinted>
  <dcterms:created xsi:type="dcterms:W3CDTF">2022-06-24T08:13:37Z</dcterms:created>
  <dcterms:modified xsi:type="dcterms:W3CDTF">2024-03-08T09:10:59Z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