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style1.xml" ContentType="application/vnd.ms-office.chartstyle+xml"/>
  <Override PartName="/xl/charts/colors1.xml" ContentType="application/vnd.ms-office.chartcolorstyle+xml"/>
  <Override PartName="/xl/charts/chart5.xml" ContentType="application/vnd.openxmlformats-officedocument.drawingml.chart+xml"/>
  <Override PartName="/xl/charts/style2.xml" ContentType="application/vnd.ms-office.chartstyle+xml"/>
  <Override PartName="/xl/charts/colors2.xml" ContentType="application/vnd.ms-office.chartcolorstyle+xml"/>
  <Override PartName="/xl/charts/chart6.xml" ContentType="application/vnd.openxmlformats-officedocument.drawingml.chart+xml"/>
  <Override PartName="/xl/charts/style3.xml" ContentType="application/vnd.ms-office.chartstyle+xml"/>
  <Override PartName="/xl/charts/colors3.xml" ContentType="application/vnd.ms-office.chartcolorstyle+xml"/>
  <Override PartName="/xl/charts/chart7.xml" ContentType="application/vnd.openxmlformats-officedocument.drawingml.chart+xml"/>
  <Override PartName="/xl/charts/style4.xml" ContentType="application/vnd.ms-office.chartstyle+xml"/>
  <Override PartName="/xl/charts/colors4.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codeName="ThisWorkbook"/>
  <mc:AlternateContent xmlns:mc="http://schemas.openxmlformats.org/markup-compatibility/2006">
    <mc:Choice Requires="x15">
      <x15ac:absPath xmlns:x15ac="http://schemas.microsoft.com/office/spreadsheetml/2010/11/ac" url="I:\Investor Relations\Finanzzahlen\Fact Sheet\"/>
    </mc:Choice>
  </mc:AlternateContent>
  <xr:revisionPtr revIDLastSave="0" documentId="13_ncr:1_{29F28B5A-9DA2-4195-B6DF-65999DCADF8E}" xr6:coauthVersionLast="47" xr6:coauthVersionMax="47" xr10:uidLastSave="{00000000-0000-0000-0000-000000000000}"/>
  <bookViews>
    <workbookView xWindow="-108" yWindow="-108" windowWidth="23256" windowHeight="12576" tabRatio="869" xr2:uid="{00000000-000D-0000-FFFF-FFFF00000000}"/>
  </bookViews>
  <sheets>
    <sheet name="Deutsch (EUR)" sheetId="1" r:id="rId1"/>
    <sheet name="Kennzahlen" sheetId="7" r:id="rId2"/>
    <sheet name="Bruttoprämiensplit" sheetId="4" state="hidden" r:id="rId3"/>
    <sheet name="Quantitative Ziele" sheetId="5" state="hidden" r:id="rId4"/>
  </sheets>
  <definedNames>
    <definedName name="_xlnm.Print_Area" localSheetId="0">'Deutsch (EUR)'!$A$1:$M$63</definedName>
    <definedName name="_xlnm.Print_Area" localSheetId="1">Kennzahlen!$A$1:$L$58</definedName>
  </definedNames>
  <calcPr calcId="191029" calcOnSave="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36" i="4" l="1"/>
  <c r="B37" i="4"/>
  <c r="B38" i="4"/>
  <c r="B39" i="4"/>
  <c r="B40" i="4"/>
  <c r="B41" i="4"/>
  <c r="B42" i="4"/>
  <c r="B43" i="4"/>
  <c r="B35" i="4"/>
  <c r="B28" i="4"/>
  <c r="B29" i="4"/>
  <c r="B30" i="4"/>
  <c r="B27" i="4"/>
  <c r="B16" i="4"/>
  <c r="B17" i="4"/>
  <c r="B18" i="4"/>
  <c r="B19" i="4"/>
  <c r="B20" i="4"/>
  <c r="B21" i="4"/>
  <c r="B22" i="4"/>
  <c r="B23" i="4"/>
  <c r="B15" i="4"/>
  <c r="B5" i="4"/>
  <c r="B6" i="4"/>
  <c r="B7" i="4"/>
  <c r="B8" i="4"/>
  <c r="B9" i="4"/>
  <c r="B10" i="4"/>
  <c r="B11" i="4"/>
  <c r="B4" i="4"/>
  <c r="H27" i="1"/>
  <c r="H4" i="1"/>
  <c r="B79" i="4" l="1"/>
  <c r="B64" i="4"/>
  <c r="B82" i="4" s="1"/>
  <c r="B63" i="4"/>
  <c r="B81" i="4" s="1"/>
  <c r="B62" i="4"/>
  <c r="B80" i="4" s="1"/>
  <c r="B61" i="4"/>
  <c r="B60" i="4"/>
  <c r="B78" i="4" s="1"/>
  <c r="B59" i="4"/>
  <c r="B77" i="4" s="1"/>
  <c r="B58" i="4"/>
  <c r="B76" i="4" s="1"/>
  <c r="B57" i="4"/>
  <c r="B75" i="4" s="1"/>
  <c r="B56" i="4"/>
  <c r="B74" i="4" s="1"/>
  <c r="C18" i="5" l="1"/>
  <c r="C17" i="5"/>
  <c r="C16" i="5"/>
  <c r="C15" i="5"/>
  <c r="C11" i="5"/>
  <c r="C19" i="5" s="1"/>
  <c r="B11" i="5"/>
  <c r="B16" i="5"/>
  <c r="B15" i="5"/>
  <c r="D18" i="5"/>
  <c r="F18" i="5"/>
  <c r="G18" i="5"/>
  <c r="E17" i="5"/>
  <c r="F17" i="5"/>
  <c r="G17" i="5"/>
  <c r="D17" i="5"/>
  <c r="G16" i="5"/>
  <c r="F16" i="5"/>
  <c r="E16" i="5"/>
  <c r="D16" i="5"/>
  <c r="D15" i="5"/>
  <c r="E15" i="5"/>
  <c r="F15" i="5"/>
  <c r="G15" i="5"/>
  <c r="B68" i="4"/>
  <c r="B69" i="4"/>
  <c r="B70" i="4"/>
  <c r="B67" i="4"/>
  <c r="B48" i="4"/>
  <c r="B49" i="4"/>
  <c r="B50" i="4"/>
  <c r="B51" i="4"/>
  <c r="B52" i="4"/>
  <c r="B53" i="4"/>
  <c r="B54" i="4"/>
  <c r="B47" i="4"/>
  <c r="G11" i="5" l="1"/>
  <c r="G19" i="5" s="1"/>
  <c r="F11" i="5"/>
  <c r="F19" i="5" s="1"/>
  <c r="E11" i="5"/>
  <c r="E19" i="5" s="1"/>
  <c r="D11" i="5"/>
  <c r="D19" i="5" s="1"/>
</calcChain>
</file>

<file path=xl/sharedStrings.xml><?xml version="1.0" encoding="utf-8"?>
<sst xmlns="http://schemas.openxmlformats.org/spreadsheetml/2006/main" count="200" uniqueCount="151">
  <si>
    <t>Überblick</t>
  </si>
  <si>
    <t>Eigenkapitalrendite</t>
  </si>
  <si>
    <t>Konzernergebnis</t>
  </si>
  <si>
    <t xml:space="preserve">in Mio. EUR </t>
  </si>
  <si>
    <t>Dividende je Aktie</t>
  </si>
  <si>
    <t xml:space="preserve">in EUR </t>
  </si>
  <si>
    <t>Standard &amp; Poor's</t>
  </si>
  <si>
    <t>AA- (Ausblick: stabil)</t>
  </si>
  <si>
    <t>A.M. Best</t>
  </si>
  <si>
    <t>A+ (Ausblick: stabil)</t>
  </si>
  <si>
    <t>Ausblick</t>
  </si>
  <si>
    <t>Ergebnisprognosen der Hannover Rück</t>
  </si>
  <si>
    <t>Kapitalanlagenrendite-Ziel</t>
  </si>
  <si>
    <t>Konzernergebnis (in Mio. EUR)</t>
  </si>
  <si>
    <t>Dividende je Aktie (in EUR)</t>
  </si>
  <si>
    <t xml:space="preserve">Investor Relations Kontakte </t>
  </si>
  <si>
    <t>Postadresse:</t>
  </si>
  <si>
    <r>
      <rPr>
        <sz val="10.5"/>
        <color theme="5"/>
        <rFont val="Wingdings 3"/>
        <family val="1"/>
        <charset val="2"/>
      </rPr>
      <t>u</t>
    </r>
    <r>
      <rPr>
        <b/>
        <sz val="10.5"/>
        <color indexed="32"/>
        <rFont val="Arial"/>
        <family val="2"/>
      </rPr>
      <t xml:space="preserve">  </t>
    </r>
    <r>
      <rPr>
        <sz val="10.5"/>
        <color theme="1"/>
        <rFont val="Arial"/>
        <family val="2"/>
      </rPr>
      <t>Karl Steinle</t>
    </r>
  </si>
  <si>
    <t>Hannover Rück SE</t>
  </si>
  <si>
    <t xml:space="preserve">     Telefon: +49 511 5604-1500</t>
  </si>
  <si>
    <t>Karl-Wiechert-Allee 50</t>
  </si>
  <si>
    <t xml:space="preserve">     E-Mail: karl.steinle@hannover-re.com</t>
  </si>
  <si>
    <t>30625 Hannover</t>
  </si>
  <si>
    <r>
      <rPr>
        <sz val="10.5"/>
        <color theme="5"/>
        <rFont val="Wingdings 3"/>
        <family val="1"/>
        <charset val="2"/>
      </rPr>
      <t>u</t>
    </r>
    <r>
      <rPr>
        <sz val="10.5"/>
        <color indexed="32"/>
        <rFont val="Arial"/>
        <family val="2"/>
      </rPr>
      <t xml:space="preserve">  </t>
    </r>
    <r>
      <rPr>
        <sz val="10.5"/>
        <color theme="1"/>
        <rFont val="Arial"/>
        <family val="2"/>
      </rPr>
      <t>Axel Bock</t>
    </r>
  </si>
  <si>
    <t xml:space="preserve">     Telefon: +49 511 5604-1736</t>
  </si>
  <si>
    <t xml:space="preserve">     E-Mail: axel.bock@hannover-re.com</t>
  </si>
  <si>
    <r>
      <rPr>
        <sz val="10.5"/>
        <color theme="5"/>
        <rFont val="Wingdings 3"/>
        <family val="1"/>
        <charset val="2"/>
      </rPr>
      <t>u</t>
    </r>
    <r>
      <rPr>
        <sz val="10.5"/>
        <color indexed="32"/>
        <rFont val="Arial"/>
        <family val="2"/>
      </rPr>
      <t xml:space="preserve">  </t>
    </r>
    <r>
      <rPr>
        <sz val="10.5"/>
        <color theme="1"/>
        <rFont val="Arial"/>
        <family val="2"/>
      </rPr>
      <t>Rebekka Brust</t>
    </r>
  </si>
  <si>
    <t xml:space="preserve">     Telefon: +49 511 5604-1530</t>
  </si>
  <si>
    <t xml:space="preserve">     E-Mail: rebekka.brust@hannover-re.com</t>
  </si>
  <si>
    <t>in Mio. EUR</t>
  </si>
  <si>
    <t>Ergebnis</t>
  </si>
  <si>
    <t>Kapitalanlageergebnis</t>
  </si>
  <si>
    <t>Operatives Ergebnis (EBIT)</t>
  </si>
  <si>
    <t>Bilanz</t>
  </si>
  <si>
    <t>Haftendes Kapital</t>
  </si>
  <si>
    <t>Eigenkapital der Aktionäre der Hannover Rück SE</t>
  </si>
  <si>
    <t>Anteile nicht beherrschender Gesellschafter</t>
  </si>
  <si>
    <t>Hybridkapital</t>
  </si>
  <si>
    <t>Bilanzsumme</t>
  </si>
  <si>
    <t>Aktie</t>
  </si>
  <si>
    <t>Ergebnis je Aktie (unverwässert und verwässert) in EUR</t>
  </si>
  <si>
    <t>Buchwert je Aktie in EUR</t>
  </si>
  <si>
    <t>Aktienkurs zum Jahresende in EUR</t>
  </si>
  <si>
    <t>Marktkapitalisierung zum Jahresende</t>
  </si>
  <si>
    <t>Kennzahlen</t>
  </si>
  <si>
    <t xml:space="preserve">Eigenkapitalrendite </t>
  </si>
  <si>
    <t>Schaden-Rückversicherung</t>
  </si>
  <si>
    <t>Personen-Rückversicherung</t>
  </si>
  <si>
    <t>Q1¹</t>
  </si>
  <si>
    <t>Q2</t>
  </si>
  <si>
    <t>Q3</t>
  </si>
  <si>
    <t>Q4</t>
  </si>
  <si>
    <t>Q1</t>
  </si>
  <si>
    <t>YTD</t>
  </si>
  <si>
    <t>Schaden-RV</t>
  </si>
  <si>
    <t>Amerika</t>
  </si>
  <si>
    <t>Asien-Pazifik</t>
  </si>
  <si>
    <t>Europa, Naher Osten &amp; Afrika</t>
  </si>
  <si>
    <t>Fakultative RV</t>
  </si>
  <si>
    <t>Strukturierte RV &amp; ILS</t>
  </si>
  <si>
    <t>Luftfahrt &amp; Transport</t>
  </si>
  <si>
    <t>Agrargeschäft</t>
  </si>
  <si>
    <t>Kredit, Kaution &amp; pol. Risiken</t>
  </si>
  <si>
    <t>Personen-RV</t>
  </si>
  <si>
    <t>Financial Solutions</t>
  </si>
  <si>
    <t>Longevity</t>
  </si>
  <si>
    <t>Mortality</t>
  </si>
  <si>
    <t>Morbidity</t>
  </si>
  <si>
    <t>Non-life reinsurance</t>
  </si>
  <si>
    <t>Americas</t>
  </si>
  <si>
    <t>Asia-Pacific</t>
  </si>
  <si>
    <t>Europe, Middle East &amp; Africa</t>
  </si>
  <si>
    <t>Facultative R/I</t>
  </si>
  <si>
    <t>Structured R/I &amp; ILS</t>
  </si>
  <si>
    <t>Aviation &amp; Marine</t>
  </si>
  <si>
    <t>Agricultural Risks</t>
  </si>
  <si>
    <t>Credit, surety &amp; political risks</t>
  </si>
  <si>
    <t>Life and health reinsurance</t>
  </si>
  <si>
    <t>Ist</t>
  </si>
  <si>
    <t>Sonderdividende</t>
  </si>
  <si>
    <t>DUMMY FÜR GRAFIK</t>
  </si>
  <si>
    <t>Englisch EUR</t>
  </si>
  <si>
    <t>Return on equity</t>
  </si>
  <si>
    <t>Actual</t>
  </si>
  <si>
    <t>Group net income</t>
  </si>
  <si>
    <t>Dividend per share</t>
  </si>
  <si>
    <t>Special dividend</t>
  </si>
  <si>
    <r>
      <t>Konsensus-Analystenschätzungen</t>
    </r>
    <r>
      <rPr>
        <b/>
        <vertAlign val="superscript"/>
        <sz val="10.5"/>
        <color theme="1"/>
        <rFont val="Arial"/>
        <family val="2"/>
      </rPr>
      <t>1</t>
    </r>
  </si>
  <si>
    <t>¹ Angepasst gemäß IAS 8</t>
  </si>
  <si>
    <t>³ Dividendenvorschlag</t>
  </si>
  <si>
    <t xml:space="preserve">Die Hannover Rück ist einer der weltweit führenden Rückversicherer. Sie betreibt alle Sparten der Schaden- und Personen-Rückversicherung und ist mit rund 3.500 Mitarbeitenden auf allen Kontinenten vertreten. Gegründet 1966, umfasst der Hannover Rück-Konzern heute mehr als 170 Tochtergesellschaften, Niederlassungen und Repräsentanzen weltweit. Das Deutschland-Geschäft wird von der Tochtergesellschaft E+S Rück betrieben. Die für die Versicherungswirtschaft wichtigen Ratingagenturen haben sowohl Hannover Rück als auch E+S Rück sehr gute Finanzkraft-Bewertungen zuerkannt: Standard &amp; Poor’s AA- „Very Strong" und A.M. Best A+ „Superior". </t>
  </si>
  <si>
    <t>Finanzkalender 2024</t>
  </si>
  <si>
    <t xml:space="preserve">Telefonkonferenz zur Erneuerung 2024
Bilanzpressekonferenz
Telefonkonferenz zum Jahresabschluss 2023
Hauptversammlung
Zwischenmitteilung zum 31. März 
Halbjahresfinanzbericht 
Investorentag
Zwischenmitteilung zum 30. September </t>
  </si>
  <si>
    <t>1 Quelle: Bloomberg, Stand: 09. Februar 2024</t>
  </si>
  <si>
    <t>IFRS17</t>
  </si>
  <si>
    <t>Bruttoprämienwachstum</t>
  </si>
  <si>
    <t>≥ 1.7 bn.</t>
  </si>
  <si>
    <t xml:space="preserve"> ≥ 2.1 bn.</t>
  </si>
  <si>
    <t xml:space="preserve">≥  5 % </t>
  </si>
  <si>
    <t>&gt; 5 %</t>
  </si>
  <si>
    <t>≥ 2 .4 %</t>
  </si>
  <si>
    <t>≥ 2.8 %</t>
  </si>
  <si>
    <t>Die Hannover Rück ist innerhalb von rund 50 Jahren zu einem weltweit tätigen Unternehmen herangewachsen, das mit Risiken und Chancen gleichermaßen erfolgreich umgeht. Wir wollen unsere Erfolgsgeschichte als Rückversicherungsunternehmen fortschreiben, mit partnerschaftlichem Ansatz und umfassender Entscheidungskompetenz unserer Experten.</t>
  </si>
  <si>
    <t>Unsere Vision</t>
  </si>
  <si>
    <t xml:space="preserve">Finanzzahlen 2019 - 2022 wie unter IFRS 4  publiziert </t>
  </si>
  <si>
    <t>IFRS 4</t>
  </si>
  <si>
    <t xml:space="preserve">7. Februar 
18. März 
18. März 
6. Mai 
14. Mai 
12. August 
16/17. Oktober
11. November </t>
  </si>
  <si>
    <t>Deutschland</t>
  </si>
  <si>
    <t>Großbritannien</t>
  </si>
  <si>
    <t>Frankreich</t>
  </si>
  <si>
    <t>Restliches Europa</t>
  </si>
  <si>
    <t>Nordamerika</t>
  </si>
  <si>
    <t>Asien</t>
  </si>
  <si>
    <t>Australien</t>
  </si>
  <si>
    <t>Afrika</t>
  </si>
  <si>
    <t>Übrige</t>
  </si>
  <si>
    <t>Germany</t>
  </si>
  <si>
    <t>United Kingdom</t>
  </si>
  <si>
    <t>France</t>
  </si>
  <si>
    <t>Other European countries</t>
  </si>
  <si>
    <t>North America</t>
  </si>
  <si>
    <t>Asia</t>
  </si>
  <si>
    <t>Australia</t>
  </si>
  <si>
    <t>Africa</t>
  </si>
  <si>
    <t>Other</t>
  </si>
  <si>
    <t>Finanzkraft-Ratings (Februar 2024)</t>
  </si>
  <si>
    <t>+/–  Vorjahr</t>
  </si>
  <si>
    <t>Hannover Rück Gruppe</t>
  </si>
  <si>
    <t>Rückversicherungsumsatz (brutto)</t>
  </si>
  <si>
    <t>Rückversicherungs-Serviceergebnis (netto)</t>
  </si>
  <si>
    <t>Rückversicherungs-Finanzergebnis (netto) ²</t>
  </si>
  <si>
    <t>Vertragliche Netto-Servicemarge (CSM)</t>
  </si>
  <si>
    <t>Risikoanpassung für nichtfinanzielle Risiken</t>
  </si>
  <si>
    <t>Kapitalanlagen</t>
  </si>
  <si>
    <t>Kombinierte Schaden-/Kostenquote der Schaden-Rückversicherung ⁴</t>
  </si>
  <si>
    <t>EBIT-Marge ⁵</t>
  </si>
  <si>
    <t>Kapitalanlagerendite</t>
  </si>
  <si>
    <t>Basisdividende je Aktie in EUR</t>
  </si>
  <si>
    <t>Sonderdividende je Aktie in EUR</t>
  </si>
  <si>
    <t>Gesamtdividende je Aktie in EUR</t>
  </si>
  <si>
    <t>Dividendenzahlung in Mio. EUR</t>
  </si>
  <si>
    <t>Rückversicherungsumsatz (netto)</t>
  </si>
  <si>
    <t xml:space="preserve">Rückversicherungs-Finanzergebnis (netto) ² </t>
  </si>
  <si>
    <t xml:space="preserve">Kombinierte Schaden-/ Kostenquote ⁴ </t>
  </si>
  <si>
    <t>Neugeschäft CSM &amp; LC (netto)</t>
  </si>
  <si>
    <t>² exklusive Währungskurseffekte</t>
  </si>
  <si>
    <t>⁴ Rückversicherungs-Serviceergebnis / Rückversicherungsumsatz (netto)</t>
  </si>
  <si>
    <t>⁵ EBIT / Rückversicherungsumsatz (netto)</t>
  </si>
  <si>
    <t>6,00 ³</t>
  </si>
  <si>
    <t>1,20 ³</t>
  </si>
  <si>
    <t>7,20 ³</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</si>
</sst>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0">
    <numFmt numFmtId="43" formatCode="_-* #,##0.00_-;\-* #,##0.00_-;_-* &quot;-&quot;??_-;_-@_-"/>
    <numFmt numFmtId="164" formatCode="0.0\ %"/>
    <numFmt numFmtId="165" formatCode="0.00\ \ \ "/>
    <numFmt numFmtId="166" formatCode="#,##0\ \ \ \ \ "/>
    <numFmt numFmtId="167" formatCode="#,##0.0\ \ \ "/>
    <numFmt numFmtId="168" formatCode="_-* #,##0.00\ _€_-;\-* #,##0.00\ _€_-;_-* &quot;-&quot;??\ _€_-;_-@_-"/>
    <numFmt numFmtId="169" formatCode="\+0.0\ %\ \ \ ;\-0.0\ %\ \ \ "/>
    <numFmt numFmtId="170" formatCode="#,##0.0\ \ \ \ \ "/>
    <numFmt numFmtId="171" formatCode="0.0\ %\ \ \ "/>
    <numFmt numFmtId="172" formatCode="\+0.0\ %\p\ \ \ ;\-0.0\ %\p\ \ \ "/>
    <numFmt numFmtId="173" formatCode="#,##0.00\ \ \ "/>
    <numFmt numFmtId="174" formatCode="0.0%"/>
    <numFmt numFmtId="175" formatCode="0.00\ %"/>
    <numFmt numFmtId="176" formatCode="0&quot;.&quot;00%"/>
    <numFmt numFmtId="177" formatCode="_-* #,##0\ _€_-;\-* #,##0\ _€_-;_-* &quot;-&quot;??\ _€_-;_-@_-"/>
    <numFmt numFmtId="178" formatCode="0&quot;.&quot;0%"/>
    <numFmt numFmtId="179" formatCode="#&quot;,&quot;##0"/>
    <numFmt numFmtId="180" formatCode="0&quot;.&quot;00"/>
    <numFmt numFmtId="181" formatCode="#,##0\ \ \ "/>
    <numFmt numFmtId="182" formatCode="_-* #,##0_-;\-* #,##0_-;_-* &quot;-&quot;??_-;_-@_-"/>
  </numFmts>
  <fonts count="40" x14ac:knownFonts="1">
    <font>
      <sz val="10"/>
      <name val="Arial"/>
    </font>
    <font>
      <sz val="11"/>
      <color theme="1"/>
      <name val="Arial"/>
      <family val="2"/>
      <scheme val="minor"/>
    </font>
    <font>
      <b/>
      <sz val="10.5"/>
      <color theme="1"/>
      <name val="Arial"/>
      <family val="2"/>
    </font>
    <font>
      <sz val="10"/>
      <color theme="1"/>
      <name val="Arial"/>
      <family val="2"/>
    </font>
    <font>
      <sz val="10.5"/>
      <color theme="1"/>
      <name val="Arial"/>
      <family val="2"/>
    </font>
    <font>
      <sz val="11"/>
      <color theme="1"/>
      <name val="Arial"/>
      <family val="2"/>
    </font>
    <font>
      <sz val="10"/>
      <color indexed="61"/>
      <name val="Arial"/>
      <family val="2"/>
    </font>
    <font>
      <sz val="11"/>
      <color indexed="61"/>
      <name val="Arial"/>
      <family val="2"/>
    </font>
    <font>
      <b/>
      <sz val="10.5"/>
      <color rgb="FF3E3E3E"/>
      <name val="Arial"/>
      <family val="2"/>
    </font>
    <font>
      <b/>
      <sz val="13"/>
      <color indexed="45"/>
      <name val="Arial"/>
      <family val="2"/>
    </font>
    <font>
      <b/>
      <sz val="10"/>
      <color indexed="61"/>
      <name val="Arial"/>
      <family val="2"/>
    </font>
    <font>
      <sz val="9"/>
      <color indexed="47"/>
      <name val="Arial"/>
      <family val="2"/>
    </font>
    <font>
      <sz val="10"/>
      <color indexed="44"/>
      <name val="Arial"/>
      <family val="2"/>
    </font>
    <font>
      <sz val="8"/>
      <color indexed="44"/>
      <name val="Arial"/>
      <family val="2"/>
    </font>
    <font>
      <sz val="10.5"/>
      <color indexed="61"/>
      <name val="Arial"/>
      <family val="2"/>
    </font>
    <font>
      <b/>
      <sz val="10"/>
      <color indexed="43"/>
      <name val="Arial"/>
      <family val="2"/>
    </font>
    <font>
      <b/>
      <sz val="10"/>
      <color indexed="45"/>
      <name val="Arial"/>
      <family val="2"/>
    </font>
    <font>
      <sz val="10"/>
      <name val="Arial"/>
      <family val="2"/>
    </font>
    <font>
      <b/>
      <sz val="12"/>
      <color theme="1"/>
      <name val="Arial"/>
      <family val="2"/>
    </font>
    <font>
      <sz val="11"/>
      <color theme="0"/>
      <name val="Arial"/>
      <family val="2"/>
    </font>
    <font>
      <sz val="10"/>
      <color indexed="32"/>
      <name val="Arial"/>
      <family val="2"/>
    </font>
    <font>
      <sz val="12"/>
      <color theme="1"/>
      <name val="Arial"/>
      <family val="2"/>
    </font>
    <font>
      <sz val="10.5"/>
      <name val="Arial"/>
      <family val="2"/>
    </font>
    <font>
      <sz val="10.5"/>
      <color indexed="25"/>
      <name val="Wingdings 3"/>
      <family val="1"/>
      <charset val="2"/>
    </font>
    <font>
      <sz val="10.5"/>
      <color theme="5"/>
      <name val="Wingdings 3"/>
      <family val="1"/>
      <charset val="2"/>
    </font>
    <font>
      <b/>
      <sz val="10.5"/>
      <color indexed="32"/>
      <name val="Arial"/>
      <family val="2"/>
    </font>
    <font>
      <sz val="10.5"/>
      <color indexed="32"/>
      <name val="Arial"/>
      <family val="2"/>
    </font>
    <font>
      <b/>
      <sz val="11"/>
      <color theme="1"/>
      <name val="Arial"/>
      <family val="2"/>
    </font>
    <font>
      <sz val="10"/>
      <color theme="0"/>
      <name val="Arial"/>
      <family val="2"/>
    </font>
    <font>
      <u/>
      <sz val="10"/>
      <name val="Arial"/>
      <family val="2"/>
    </font>
    <font>
      <b/>
      <sz val="10"/>
      <name val="Arial"/>
      <family val="2"/>
    </font>
    <font>
      <b/>
      <vertAlign val="superscript"/>
      <sz val="10.5"/>
      <color theme="1"/>
      <name val="Arial"/>
      <family val="2"/>
    </font>
    <font>
      <sz val="10"/>
      <color rgb="FFFF0000"/>
      <name val="Arial"/>
      <family val="2"/>
    </font>
    <font>
      <u/>
      <sz val="10"/>
      <color rgb="FFFF0000"/>
      <name val="Arial"/>
      <family val="2"/>
    </font>
    <font>
      <sz val="10"/>
      <color theme="1"/>
      <name val="Arial"/>
      <family val="2"/>
      <scheme val="major"/>
    </font>
    <font>
      <sz val="9"/>
      <color theme="1"/>
      <name val="Arial"/>
      <family val="2"/>
    </font>
    <font>
      <b/>
      <sz val="10"/>
      <color rgb="FFFF0000"/>
      <name val="Arial"/>
      <family val="2"/>
    </font>
    <font>
      <sz val="10"/>
      <name val="Arial"/>
      <family val="2"/>
      <scheme val="major"/>
    </font>
    <font>
      <sz val="11"/>
      <color theme="0" tint="-0.34998626667073579"/>
      <name val="Arial"/>
      <family val="2"/>
    </font>
    <font>
      <sz val="10"/>
      <color theme="1"/>
      <name val="Arial"/>
      <family val="2"/>
      <scheme val="minor"/>
    </font>
  </fonts>
  <fills count="7">
    <fill>
      <patternFill patternType="none"/>
    </fill>
    <fill>
      <patternFill patternType="gray125"/>
    </fill>
    <fill>
      <patternFill patternType="solid">
        <fgColor theme="4"/>
        <bgColor indexed="64"/>
      </patternFill>
    </fill>
    <fill>
      <patternFill patternType="solid">
        <fgColor theme="8"/>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theme="0"/>
        <bgColor indexed="64"/>
      </patternFill>
    </fill>
  </fills>
  <borders count="19">
    <border>
      <left/>
      <right/>
      <top/>
      <bottom/>
      <diagonal/>
    </border>
    <border>
      <left/>
      <right/>
      <top/>
      <bottom style="medium">
        <color indexed="64"/>
      </bottom>
      <diagonal/>
    </border>
    <border>
      <left/>
      <right/>
      <top/>
      <bottom style="medium">
        <color theme="1"/>
      </bottom>
      <diagonal/>
    </border>
    <border>
      <left/>
      <right/>
      <top style="thin">
        <color theme="9"/>
      </top>
      <bottom style="thin">
        <color theme="9"/>
      </bottom>
      <diagonal/>
    </border>
    <border>
      <left/>
      <right/>
      <top/>
      <bottom style="medium">
        <color theme="0"/>
      </bottom>
      <diagonal/>
    </border>
    <border>
      <left/>
      <right/>
      <top style="medium">
        <color theme="1"/>
      </top>
      <bottom/>
      <diagonal/>
    </border>
    <border>
      <left/>
      <right/>
      <top style="medium">
        <color theme="1"/>
      </top>
      <bottom style="thin">
        <color theme="1"/>
      </bottom>
      <diagonal/>
    </border>
    <border>
      <left/>
      <right/>
      <top style="thin">
        <color theme="9"/>
      </top>
      <bottom style="thin">
        <color theme="1"/>
      </bottom>
      <diagonal/>
    </border>
    <border>
      <left/>
      <right/>
      <top/>
      <bottom style="thin">
        <color theme="1"/>
      </bottom>
      <diagonal/>
    </border>
    <border>
      <left/>
      <right/>
      <top style="medium">
        <color indexed="32"/>
      </top>
      <bottom style="medium">
        <color indexed="32"/>
      </bottom>
      <diagonal/>
    </border>
    <border>
      <left/>
      <right style="thin">
        <color indexed="12"/>
      </right>
      <top/>
      <bottom/>
      <diagonal/>
    </border>
    <border>
      <left/>
      <right/>
      <top/>
      <bottom style="thin">
        <color indexed="64"/>
      </bottom>
      <diagonal/>
    </border>
    <border>
      <left/>
      <right/>
      <top/>
      <bottom style="medium">
        <color indexed="32"/>
      </bottom>
      <diagonal/>
    </border>
    <border>
      <left style="thin">
        <color indexed="61"/>
      </left>
      <right/>
      <top/>
      <bottom/>
      <diagonal/>
    </border>
    <border>
      <left/>
      <right/>
      <top style="thin">
        <color indexed="32"/>
      </top>
      <bottom style="thin">
        <color indexed="32"/>
      </bottom>
      <diagonal/>
    </border>
    <border>
      <left/>
      <right/>
      <top style="thin">
        <color indexed="32"/>
      </top>
      <bottom/>
      <diagonal/>
    </border>
    <border>
      <left/>
      <right/>
      <top/>
      <bottom style="thin">
        <color theme="9"/>
      </bottom>
      <diagonal/>
    </border>
    <border>
      <left/>
      <right/>
      <top/>
      <bottom style="thin">
        <color theme="0"/>
      </bottom>
      <diagonal/>
    </border>
    <border>
      <left style="thin">
        <color indexed="64"/>
      </left>
      <right/>
      <top/>
      <bottom style="medium">
        <color theme="1"/>
      </bottom>
      <diagonal/>
    </border>
  </borders>
  <cellStyleXfs count="6">
    <xf numFmtId="0" fontId="0" fillId="0" borderId="0"/>
    <xf numFmtId="168" fontId="17" fillId="0" borderId="0" applyFont="0" applyFill="0" applyBorder="0" applyAlignment="0" applyProtection="0"/>
    <xf numFmtId="9" fontId="17" fillId="0" borderId="0" applyFont="0" applyFill="0" applyBorder="0" applyAlignment="0" applyProtection="0"/>
    <xf numFmtId="0" fontId="17" fillId="0" borderId="0"/>
    <xf numFmtId="43" fontId="17" fillId="0" borderId="0" applyFont="0" applyFill="0" applyBorder="0" applyAlignment="0" applyProtection="0"/>
    <xf numFmtId="9" fontId="17" fillId="0" borderId="0" applyFont="0" applyFill="0" applyBorder="0" applyAlignment="0" applyProtection="0"/>
  </cellStyleXfs>
  <cellXfs count="220">
    <xf numFmtId="0" fontId="0" fillId="0" borderId="0" xfId="0"/>
    <xf numFmtId="0" fontId="2" fillId="0" borderId="0" xfId="0" applyFont="1"/>
    <xf numFmtId="0" fontId="3" fillId="0" borderId="0" xfId="0" applyFont="1"/>
    <xf numFmtId="0" fontId="2" fillId="0" borderId="0" xfId="0" applyFont="1" applyBorder="1"/>
    <xf numFmtId="0" fontId="3" fillId="0" borderId="0" xfId="0" applyFont="1" applyBorder="1"/>
    <xf numFmtId="0" fontId="6" fillId="0" borderId="0" xfId="0" applyFont="1" applyAlignment="1">
      <alignment wrapText="1"/>
    </xf>
    <xf numFmtId="0" fontId="7" fillId="0" borderId="0" xfId="0" applyFont="1" applyBorder="1" applyAlignment="1">
      <alignment vertical="top" wrapText="1"/>
    </xf>
    <xf numFmtId="0" fontId="0" fillId="0" borderId="0" xfId="0" applyBorder="1"/>
    <xf numFmtId="0" fontId="2" fillId="0" borderId="1" xfId="0" applyFont="1" applyBorder="1" applyAlignment="1">
      <alignment horizontal="left" vertical="center" readingOrder="1"/>
    </xf>
    <xf numFmtId="0" fontId="0" fillId="0" borderId="1" xfId="0" applyBorder="1"/>
    <xf numFmtId="0" fontId="8" fillId="0" borderId="0" xfId="0" applyFont="1" applyAlignment="1">
      <alignment horizontal="left" vertical="center" readingOrder="1"/>
    </xf>
    <xf numFmtId="0" fontId="9" fillId="0" borderId="0" xfId="0" applyFont="1" applyBorder="1" applyAlignment="1">
      <alignment vertical="top"/>
    </xf>
    <xf numFmtId="0" fontId="10" fillId="0" borderId="0" xfId="0" applyFont="1" applyBorder="1" applyAlignment="1">
      <alignment horizontal="center"/>
    </xf>
    <xf numFmtId="0" fontId="0" fillId="0" borderId="0" xfId="0" applyBorder="1" applyAlignment="1">
      <alignment horizontal="centerContinuous"/>
    </xf>
    <xf numFmtId="0" fontId="0" fillId="0" borderId="1" xfId="0" applyBorder="1" applyAlignment="1">
      <alignment vertical="top"/>
    </xf>
    <xf numFmtId="0" fontId="3" fillId="0" borderId="1" xfId="0" applyFont="1" applyBorder="1" applyAlignment="1">
      <alignment horizontal="right" vertical="top"/>
    </xf>
    <xf numFmtId="0" fontId="6" fillId="0" borderId="0" xfId="0" applyFont="1" applyBorder="1" applyAlignment="1">
      <alignment wrapText="1"/>
    </xf>
    <xf numFmtId="0" fontId="11" fillId="0" borderId="0" xfId="0" applyFont="1" applyBorder="1"/>
    <xf numFmtId="0" fontId="12" fillId="0" borderId="0" xfId="0" applyFont="1"/>
    <xf numFmtId="0" fontId="12" fillId="0" borderId="0" xfId="0" applyFont="1" applyAlignment="1">
      <alignment horizontal="left"/>
    </xf>
    <xf numFmtId="0" fontId="6" fillId="0" borderId="0" xfId="0" applyFont="1"/>
    <xf numFmtId="0" fontId="9" fillId="0" borderId="0" xfId="0" applyFont="1"/>
    <xf numFmtId="0" fontId="9" fillId="0" borderId="0" xfId="0" applyFont="1" applyBorder="1"/>
    <xf numFmtId="0" fontId="10" fillId="0" borderId="0" xfId="0" applyFont="1" applyBorder="1" applyAlignment="1">
      <alignment horizontal="center" wrapText="1"/>
    </xf>
    <xf numFmtId="0" fontId="13" fillId="0" borderId="0" xfId="0" applyFont="1" applyBorder="1" applyAlignment="1">
      <alignment horizontal="right" vertical="center" wrapText="1"/>
    </xf>
    <xf numFmtId="0" fontId="13" fillId="0" borderId="0" xfId="0" applyFont="1" applyBorder="1" applyAlignment="1">
      <alignment vertical="center" wrapText="1"/>
    </xf>
    <xf numFmtId="0" fontId="2" fillId="0" borderId="0" xfId="0" applyFont="1" applyAlignment="1">
      <alignment vertical="center" wrapText="1"/>
    </xf>
    <xf numFmtId="0" fontId="10" fillId="0" borderId="0" xfId="0" applyFont="1" applyBorder="1" applyAlignment="1">
      <alignment horizontal="center" vertical="top"/>
    </xf>
    <xf numFmtId="0" fontId="14" fillId="0" borderId="0" xfId="0" applyFont="1" applyAlignment="1">
      <alignment vertical="top" wrapText="1"/>
    </xf>
    <xf numFmtId="0" fontId="15" fillId="0" borderId="0" xfId="0" applyFont="1" applyAlignment="1">
      <alignment horizontal="left"/>
    </xf>
    <xf numFmtId="0" fontId="16" fillId="0" borderId="0" xfId="0" applyFont="1" applyAlignment="1">
      <alignment horizontal="right" indent="1"/>
    </xf>
    <xf numFmtId="0" fontId="18" fillId="0" borderId="2" xfId="0" applyFont="1" applyFill="1" applyBorder="1" applyAlignment="1"/>
    <xf numFmtId="0" fontId="3" fillId="0" borderId="2" xfId="0" applyFont="1" applyFill="1" applyBorder="1"/>
    <xf numFmtId="0" fontId="3" fillId="0" borderId="2" xfId="0" applyFont="1" applyBorder="1"/>
    <xf numFmtId="0" fontId="5" fillId="0" borderId="0" xfId="0" applyFont="1" applyBorder="1"/>
    <xf numFmtId="0" fontId="4" fillId="0" borderId="0" xfId="0" applyFont="1" applyBorder="1"/>
    <xf numFmtId="0" fontId="5" fillId="0" borderId="0" xfId="0" applyFont="1" applyBorder="1" applyAlignment="1"/>
    <xf numFmtId="0" fontId="5" fillId="0" borderId="3" xfId="0" applyFont="1" applyBorder="1"/>
    <xf numFmtId="0" fontId="4" fillId="0" borderId="3" xfId="0" applyFont="1" applyBorder="1"/>
    <xf numFmtId="0" fontId="3" fillId="0" borderId="3" xfId="0" applyFont="1" applyBorder="1"/>
    <xf numFmtId="0" fontId="5" fillId="0" borderId="3" xfId="0" applyFont="1" applyBorder="1" applyAlignment="1"/>
    <xf numFmtId="0" fontId="2" fillId="0" borderId="2" xfId="0" applyFont="1" applyFill="1" applyBorder="1"/>
    <xf numFmtId="0" fontId="5" fillId="0" borderId="2" xfId="0" applyFont="1" applyBorder="1" applyAlignment="1">
      <alignment horizontal="center"/>
    </xf>
    <xf numFmtId="0" fontId="20" fillId="0" borderId="2" xfId="0" applyFont="1" applyFill="1" applyBorder="1"/>
    <xf numFmtId="0" fontId="22" fillId="0" borderId="0" xfId="0" applyFont="1"/>
    <xf numFmtId="0" fontId="20" fillId="0" borderId="0" xfId="0" applyFont="1" applyBorder="1"/>
    <xf numFmtId="0" fontId="23" fillId="0" borderId="0" xfId="0" applyFont="1" applyBorder="1"/>
    <xf numFmtId="0" fontId="22" fillId="0" borderId="0" xfId="0" applyFont="1" applyBorder="1"/>
    <xf numFmtId="0" fontId="4" fillId="0" borderId="0" xfId="0" applyFont="1" applyBorder="1" applyAlignment="1">
      <alignment horizontal="left"/>
    </xf>
    <xf numFmtId="0" fontId="23" fillId="0" borderId="0" xfId="0" applyFont="1" applyFill="1" applyBorder="1"/>
    <xf numFmtId="0" fontId="4" fillId="0" borderId="0" xfId="0" applyFont="1" applyFill="1" applyBorder="1" applyAlignment="1">
      <alignment horizontal="left"/>
    </xf>
    <xf numFmtId="0" fontId="6" fillId="0" borderId="0" xfId="0" applyFont="1" applyBorder="1"/>
    <xf numFmtId="0" fontId="6" fillId="0" borderId="0" xfId="0" applyFont="1" applyFill="1" applyBorder="1"/>
    <xf numFmtId="0" fontId="28" fillId="2" borderId="0" xfId="0" applyFont="1" applyFill="1" applyBorder="1"/>
    <xf numFmtId="0" fontId="20" fillId="0" borderId="0" xfId="0" applyFont="1"/>
    <xf numFmtId="176" fontId="20" fillId="0" borderId="0" xfId="0" applyNumberFormat="1" applyFont="1" applyBorder="1"/>
    <xf numFmtId="0" fontId="29" fillId="0" borderId="0" xfId="0" applyFont="1"/>
    <xf numFmtId="0" fontId="17" fillId="0" borderId="0" xfId="0" applyFont="1"/>
    <xf numFmtId="0" fontId="17" fillId="0" borderId="0" xfId="0" applyFont="1" applyBorder="1"/>
    <xf numFmtId="178" fontId="17" fillId="0" borderId="0" xfId="0" applyNumberFormat="1" applyFont="1" applyBorder="1"/>
    <xf numFmtId="178" fontId="17" fillId="0" borderId="0" xfId="0" applyNumberFormat="1" applyFont="1"/>
    <xf numFmtId="0" fontId="17" fillId="0" borderId="0" xfId="0" applyFont="1" applyAlignment="1">
      <alignment horizontal="left" indent="1"/>
    </xf>
    <xf numFmtId="3" fontId="17" fillId="0" borderId="0" xfId="0" applyNumberFormat="1" applyFont="1" applyBorder="1"/>
    <xf numFmtId="180" fontId="17" fillId="0" borderId="0" xfId="0" applyNumberFormat="1" applyFont="1" applyBorder="1"/>
    <xf numFmtId="0" fontId="17" fillId="0" borderId="0" xfId="0" applyFont="1" applyBorder="1" applyAlignment="1">
      <alignment horizontal="left" indent="1"/>
    </xf>
    <xf numFmtId="0" fontId="17" fillId="0" borderId="0" xfId="0" applyFont="1" applyFill="1" applyAlignment="1">
      <alignment vertical="center" wrapText="1"/>
    </xf>
    <xf numFmtId="0" fontId="2" fillId="0" borderId="16" xfId="0" applyFont="1" applyFill="1" applyBorder="1" applyAlignment="1">
      <alignment vertical="center"/>
    </xf>
    <xf numFmtId="0" fontId="3" fillId="0" borderId="16" xfId="0" applyFont="1" applyBorder="1"/>
    <xf numFmtId="0" fontId="5" fillId="3" borderId="16" xfId="0" applyFont="1" applyFill="1" applyBorder="1"/>
    <xf numFmtId="0" fontId="5" fillId="0" borderId="16" xfId="0" applyFont="1" applyBorder="1"/>
    <xf numFmtId="0" fontId="5" fillId="0" borderId="3" xfId="0" applyFont="1" applyBorder="1" applyAlignment="1">
      <alignment horizontal="left" vertical="center" indent="1"/>
    </xf>
    <xf numFmtId="0" fontId="5" fillId="0" borderId="3" xfId="0" applyFont="1" applyBorder="1" applyAlignment="1">
      <alignment horizontal="left" indent="1"/>
    </xf>
    <xf numFmtId="0" fontId="2" fillId="0" borderId="3" xfId="0" applyFont="1" applyBorder="1"/>
    <xf numFmtId="0" fontId="5" fillId="3" borderId="3" xfId="0" applyFont="1" applyFill="1" applyBorder="1"/>
    <xf numFmtId="3" fontId="5" fillId="3" borderId="3" xfId="0" applyNumberFormat="1" applyFont="1" applyFill="1" applyBorder="1" applyAlignment="1">
      <alignment horizontal="right" indent="1"/>
    </xf>
    <xf numFmtId="3" fontId="5" fillId="0" borderId="3" xfId="0" applyNumberFormat="1" applyFont="1" applyFill="1" applyBorder="1" applyAlignment="1">
      <alignment horizontal="right" indent="1"/>
    </xf>
    <xf numFmtId="165" fontId="5" fillId="3" borderId="3" xfId="0" applyNumberFormat="1" applyFont="1" applyFill="1" applyBorder="1"/>
    <xf numFmtId="165" fontId="5" fillId="0" borderId="3" xfId="0" applyNumberFormat="1" applyFont="1" applyFill="1" applyBorder="1"/>
    <xf numFmtId="0" fontId="19" fillId="2" borderId="17" xfId="0" applyFont="1" applyFill="1" applyBorder="1" applyAlignment="1">
      <alignment horizontal="center"/>
    </xf>
    <xf numFmtId="0" fontId="17" fillId="0" borderId="9" xfId="0" applyFont="1" applyBorder="1"/>
    <xf numFmtId="10" fontId="17" fillId="0" borderId="0" xfId="0" applyNumberFormat="1" applyFont="1" applyBorder="1"/>
    <xf numFmtId="49" fontId="17" fillId="0" borderId="9" xfId="0" applyNumberFormat="1" applyFont="1" applyBorder="1"/>
    <xf numFmtId="175" fontId="17" fillId="0" borderId="0" xfId="0" applyNumberFormat="1" applyFont="1" applyBorder="1"/>
    <xf numFmtId="0" fontId="17" fillId="0" borderId="10" xfId="0" applyFont="1" applyBorder="1"/>
    <xf numFmtId="0" fontId="17" fillId="0" borderId="11" xfId="0" applyFont="1" applyBorder="1"/>
    <xf numFmtId="0" fontId="17" fillId="0" borderId="12" xfId="0" applyFont="1" applyBorder="1"/>
    <xf numFmtId="0" fontId="17" fillId="0" borderId="13" xfId="0" applyFont="1" applyBorder="1"/>
    <xf numFmtId="0" fontId="30" fillId="0" borderId="0" xfId="0" applyFont="1" applyBorder="1"/>
    <xf numFmtId="174" fontId="17" fillId="0" borderId="0" xfId="0" applyNumberFormat="1" applyFont="1" applyBorder="1"/>
    <xf numFmtId="174" fontId="17" fillId="0" borderId="0" xfId="2" applyNumberFormat="1" applyFont="1" applyBorder="1" applyAlignment="1">
      <alignment horizontal="left" indent="1"/>
    </xf>
    <xf numFmtId="174" fontId="17" fillId="0" borderId="0" xfId="2" applyNumberFormat="1" applyFont="1" applyBorder="1"/>
    <xf numFmtId="0" fontId="30" fillId="0" borderId="14" xfId="0" applyFont="1" applyBorder="1"/>
    <xf numFmtId="177" fontId="17" fillId="0" borderId="14" xfId="1" applyNumberFormat="1" applyFont="1" applyBorder="1"/>
    <xf numFmtId="0" fontId="30" fillId="0" borderId="15" xfId="0" applyFont="1" applyBorder="1"/>
    <xf numFmtId="168" fontId="17" fillId="0" borderId="0" xfId="1" applyFont="1" applyBorder="1" applyAlignment="1">
      <alignment horizontal="left" indent="1"/>
    </xf>
    <xf numFmtId="168" fontId="17" fillId="0" borderId="0" xfId="1" applyFont="1" applyBorder="1"/>
    <xf numFmtId="0" fontId="17" fillId="4" borderId="0" xfId="0" applyFont="1" applyFill="1"/>
    <xf numFmtId="168" fontId="17" fillId="4" borderId="0" xfId="1" applyNumberFormat="1" applyFont="1" applyFill="1"/>
    <xf numFmtId="179" fontId="17" fillId="0" borderId="0" xfId="0" applyNumberFormat="1" applyFont="1" applyBorder="1"/>
    <xf numFmtId="0" fontId="28" fillId="2" borderId="12" xfId="0" applyFont="1" applyFill="1" applyBorder="1"/>
    <xf numFmtId="0" fontId="17" fillId="0" borderId="0" xfId="0" applyFont="1" applyFill="1" applyAlignment="1">
      <alignment vertical="center"/>
    </xf>
    <xf numFmtId="0" fontId="0" fillId="0" borderId="0" xfId="0" applyFill="1"/>
    <xf numFmtId="0" fontId="20" fillId="0" borderId="0" xfId="0" applyFont="1" applyFill="1" applyBorder="1"/>
    <xf numFmtId="0" fontId="17" fillId="0" borderId="0" xfId="0" applyFont="1" applyFill="1" applyBorder="1"/>
    <xf numFmtId="9" fontId="5" fillId="3" borderId="3" xfId="0" quotePrefix="1" applyNumberFormat="1" applyFont="1" applyFill="1" applyBorder="1" applyAlignment="1">
      <alignment horizontal="right" vertical="center" wrapText="1"/>
    </xf>
    <xf numFmtId="164" fontId="5" fillId="3" borderId="3" xfId="0" applyNumberFormat="1" applyFont="1" applyFill="1" applyBorder="1" applyAlignment="1">
      <alignment horizontal="right"/>
    </xf>
    <xf numFmtId="0" fontId="2" fillId="0" borderId="1" xfId="0" applyFont="1" applyBorder="1" applyAlignment="1">
      <alignment vertical="center"/>
    </xf>
    <xf numFmtId="0" fontId="3" fillId="0" borderId="1" xfId="0" applyFont="1" applyBorder="1" applyAlignment="1">
      <alignment horizontal="left" vertical="center"/>
    </xf>
    <xf numFmtId="0" fontId="0" fillId="0" borderId="0" xfId="0" applyAlignment="1">
      <alignment horizontal="left"/>
    </xf>
    <xf numFmtId="9" fontId="17" fillId="0" borderId="0" xfId="2" applyFont="1" applyBorder="1"/>
    <xf numFmtId="9" fontId="17" fillId="0" borderId="9" xfId="2" applyFont="1" applyBorder="1"/>
    <xf numFmtId="0" fontId="17" fillId="5" borderId="0" xfId="0" applyFont="1" applyFill="1"/>
    <xf numFmtId="180" fontId="17" fillId="5" borderId="0" xfId="0" applyNumberFormat="1" applyFont="1" applyFill="1" applyBorder="1"/>
    <xf numFmtId="0" fontId="4" fillId="0" borderId="2" xfId="0" applyFont="1" applyFill="1" applyBorder="1"/>
    <xf numFmtId="0" fontId="32" fillId="0" borderId="0" xfId="0" applyFont="1" applyBorder="1"/>
    <xf numFmtId="0" fontId="32" fillId="0" borderId="0" xfId="0" applyFont="1"/>
    <xf numFmtId="0" fontId="33" fillId="0" borderId="0" xfId="0" applyFont="1"/>
    <xf numFmtId="0" fontId="32" fillId="0" borderId="0" xfId="0" applyFont="1" applyBorder="1" applyAlignment="1">
      <alignment horizontal="left" indent="1"/>
    </xf>
    <xf numFmtId="0" fontId="32" fillId="5" borderId="0" xfId="0" applyFont="1" applyFill="1" applyBorder="1"/>
    <xf numFmtId="0" fontId="35" fillId="0" borderId="0" xfId="0" applyFont="1"/>
    <xf numFmtId="0" fontId="17" fillId="0" borderId="0" xfId="3"/>
    <xf numFmtId="0" fontId="32" fillId="0" borderId="0" xfId="3" applyFont="1"/>
    <xf numFmtId="164" fontId="1" fillId="0" borderId="3" xfId="0" applyNumberFormat="1" applyFont="1" applyBorder="1" applyAlignment="1">
      <alignment horizontal="right" vertical="center" wrapText="1" indent="1"/>
    </xf>
    <xf numFmtId="168" fontId="30" fillId="0" borderId="15" xfId="1" applyFont="1" applyBorder="1"/>
    <xf numFmtId="168" fontId="17" fillId="0" borderId="9" xfId="1" applyFont="1" applyBorder="1"/>
    <xf numFmtId="0" fontId="4" fillId="0" borderId="0" xfId="0" applyFont="1"/>
    <xf numFmtId="0" fontId="21" fillId="0" borderId="2" xfId="0" applyFont="1" applyFill="1" applyBorder="1" applyAlignment="1"/>
    <xf numFmtId="0" fontId="4" fillId="0" borderId="0" xfId="0" applyFont="1" applyBorder="1" applyAlignment="1"/>
    <xf numFmtId="0" fontId="30" fillId="0" borderId="0" xfId="0" applyFont="1"/>
    <xf numFmtId="168" fontId="17" fillId="4" borderId="0" xfId="1" applyFont="1" applyFill="1"/>
    <xf numFmtId="3" fontId="17" fillId="0" borderId="0" xfId="0" applyNumberFormat="1" applyFont="1"/>
    <xf numFmtId="180" fontId="17" fillId="0" borderId="0" xfId="0" applyNumberFormat="1" applyFont="1"/>
    <xf numFmtId="180" fontId="17" fillId="5" borderId="0" xfId="0" applyNumberFormat="1" applyFont="1" applyFill="1"/>
    <xf numFmtId="0" fontId="36" fillId="0" borderId="0" xfId="0" applyFont="1"/>
    <xf numFmtId="0" fontId="28" fillId="2" borderId="0" xfId="0" applyFont="1" applyFill="1"/>
    <xf numFmtId="0" fontId="17" fillId="0" borderId="0" xfId="0" applyFont="1" applyAlignment="1">
      <alignment vertical="center"/>
    </xf>
    <xf numFmtId="168" fontId="0" fillId="0" borderId="10" xfId="0" applyNumberFormat="1" applyBorder="1"/>
    <xf numFmtId="9" fontId="0" fillId="0" borderId="0" xfId="2" applyFont="1"/>
    <xf numFmtId="0" fontId="2" fillId="0" borderId="0" xfId="0" applyFont="1" applyBorder="1" applyAlignment="1">
      <alignment horizontal="left" vertical="center" readingOrder="1"/>
    </xf>
    <xf numFmtId="49" fontId="19" fillId="2" borderId="0" xfId="3" applyNumberFormat="1" applyFont="1" applyFill="1" applyAlignment="1">
      <alignment horizontal="centerContinuous"/>
    </xf>
    <xf numFmtId="0" fontId="5" fillId="0" borderId="2" xfId="3" applyFont="1" applyBorder="1"/>
    <xf numFmtId="49" fontId="5" fillId="0" borderId="2" xfId="3" applyNumberFormat="1" applyFont="1" applyBorder="1" applyAlignment="1">
      <alignment horizontal="center"/>
    </xf>
    <xf numFmtId="49" fontId="19" fillId="2" borderId="4" xfId="3" applyNumberFormat="1" applyFont="1" applyFill="1" applyBorder="1" applyAlignment="1">
      <alignment horizontal="center"/>
    </xf>
    <xf numFmtId="0" fontId="5" fillId="3" borderId="2" xfId="3" applyFont="1" applyFill="1" applyBorder="1"/>
    <xf numFmtId="166" fontId="5" fillId="0" borderId="6" xfId="3" applyNumberFormat="1" applyFont="1" applyBorder="1"/>
    <xf numFmtId="49" fontId="5" fillId="3" borderId="7" xfId="3" applyNumberFormat="1" applyFont="1" applyFill="1" applyBorder="1" applyAlignment="1">
      <alignment horizontal="center"/>
    </xf>
    <xf numFmtId="181" fontId="5" fillId="0" borderId="0" xfId="3" applyNumberFormat="1" applyFont="1" applyAlignment="1">
      <alignment horizontal="right"/>
    </xf>
    <xf numFmtId="181" fontId="5" fillId="3" borderId="0" xfId="3" applyNumberFormat="1" applyFont="1" applyFill="1" applyAlignment="1">
      <alignment horizontal="right"/>
    </xf>
    <xf numFmtId="181" fontId="5" fillId="3" borderId="0" xfId="3" applyNumberFormat="1" applyFont="1" applyFill="1"/>
    <xf numFmtId="169" fontId="5" fillId="3" borderId="0" xfId="3" applyNumberFormat="1" applyFont="1" applyFill="1"/>
    <xf numFmtId="181" fontId="5" fillId="0" borderId="3" xfId="3" applyNumberFormat="1" applyFont="1" applyBorder="1" applyAlignment="1">
      <alignment horizontal="right"/>
    </xf>
    <xf numFmtId="181" fontId="5" fillId="3" borderId="3" xfId="3" applyNumberFormat="1" applyFont="1" applyFill="1" applyBorder="1" applyAlignment="1">
      <alignment horizontal="right"/>
    </xf>
    <xf numFmtId="181" fontId="5" fillId="3" borderId="3" xfId="3" applyNumberFormat="1" applyFont="1" applyFill="1" applyBorder="1"/>
    <xf numFmtId="169" fontId="5" fillId="3" borderId="3" xfId="3" applyNumberFormat="1" applyFont="1" applyFill="1" applyBorder="1"/>
    <xf numFmtId="169" fontId="5" fillId="3" borderId="3" xfId="3" quotePrefix="1" applyNumberFormat="1" applyFont="1" applyFill="1" applyBorder="1"/>
    <xf numFmtId="167" fontId="5" fillId="0" borderId="0" xfId="3" applyNumberFormat="1" applyFont="1" applyAlignment="1">
      <alignment horizontal="right"/>
    </xf>
    <xf numFmtId="167" fontId="5" fillId="3" borderId="0" xfId="3" applyNumberFormat="1" applyFont="1" applyFill="1" applyAlignment="1">
      <alignment horizontal="right"/>
    </xf>
    <xf numFmtId="167" fontId="5" fillId="3" borderId="0" xfId="3" applyNumberFormat="1" applyFont="1" applyFill="1"/>
    <xf numFmtId="166" fontId="5" fillId="0" borderId="8" xfId="3" applyNumberFormat="1" applyFont="1" applyBorder="1" applyAlignment="1">
      <alignment horizontal="right"/>
    </xf>
    <xf numFmtId="166" fontId="5" fillId="3" borderId="8" xfId="3" applyNumberFormat="1" applyFont="1" applyFill="1" applyBorder="1" applyAlignment="1">
      <alignment horizontal="right"/>
    </xf>
    <xf numFmtId="166" fontId="5" fillId="3" borderId="8" xfId="3" applyNumberFormat="1" applyFont="1" applyFill="1" applyBorder="1"/>
    <xf numFmtId="49" fontId="5" fillId="3" borderId="8" xfId="3" applyNumberFormat="1" applyFont="1" applyFill="1" applyBorder="1" applyAlignment="1">
      <alignment horizontal="center"/>
    </xf>
    <xf numFmtId="182" fontId="5" fillId="0" borderId="0" xfId="4" applyNumberFormat="1" applyFont="1" applyFill="1" applyBorder="1" applyAlignment="1">
      <alignment horizontal="right"/>
    </xf>
    <xf numFmtId="182" fontId="5" fillId="3" borderId="0" xfId="4" applyNumberFormat="1" applyFont="1" applyFill="1" applyBorder="1"/>
    <xf numFmtId="182" fontId="5" fillId="0" borderId="3" xfId="4" applyNumberFormat="1" applyFont="1" applyFill="1" applyBorder="1" applyAlignment="1">
      <alignment horizontal="right"/>
    </xf>
    <xf numFmtId="182" fontId="5" fillId="3" borderId="3" xfId="4" applyNumberFormat="1" applyFont="1" applyFill="1" applyBorder="1"/>
    <xf numFmtId="174" fontId="5" fillId="0" borderId="3" xfId="5" applyNumberFormat="1" applyFont="1" applyFill="1" applyBorder="1" applyAlignment="1">
      <alignment horizontal="right"/>
    </xf>
    <xf numFmtId="174" fontId="5" fillId="3" borderId="3" xfId="5" applyNumberFormat="1" applyFont="1" applyFill="1" applyBorder="1" applyAlignment="1">
      <alignment horizontal="right"/>
    </xf>
    <xf numFmtId="174" fontId="5" fillId="3" borderId="3" xfId="5" applyNumberFormat="1" applyFont="1" applyFill="1" applyBorder="1"/>
    <xf numFmtId="174" fontId="5" fillId="0" borderId="0" xfId="5" applyNumberFormat="1" applyFont="1" applyFill="1" applyBorder="1" applyAlignment="1">
      <alignment horizontal="right"/>
    </xf>
    <xf numFmtId="170" fontId="5" fillId="0" borderId="8" xfId="3" applyNumberFormat="1" applyFont="1" applyBorder="1" applyAlignment="1">
      <alignment horizontal="right"/>
    </xf>
    <xf numFmtId="170" fontId="5" fillId="3" borderId="8" xfId="3" applyNumberFormat="1" applyFont="1" applyFill="1" applyBorder="1" applyAlignment="1">
      <alignment horizontal="right"/>
    </xf>
    <xf numFmtId="170" fontId="5" fillId="3" borderId="8" xfId="3" applyNumberFormat="1" applyFont="1" applyFill="1" applyBorder="1"/>
    <xf numFmtId="43" fontId="5" fillId="0" borderId="3" xfId="4" applyFont="1" applyFill="1" applyBorder="1" applyAlignment="1">
      <alignment horizontal="right"/>
    </xf>
    <xf numFmtId="173" fontId="5" fillId="0" borderId="3" xfId="3" applyNumberFormat="1" applyFont="1" applyBorder="1" applyAlignment="1">
      <alignment horizontal="right"/>
    </xf>
    <xf numFmtId="43" fontId="5" fillId="3" borderId="3" xfId="4" applyFont="1" applyFill="1" applyBorder="1" applyAlignment="1">
      <alignment horizontal="right"/>
    </xf>
    <xf numFmtId="43" fontId="5" fillId="3" borderId="3" xfId="4" applyFont="1" applyFill="1" applyBorder="1"/>
    <xf numFmtId="43" fontId="38" fillId="0" borderId="3" xfId="4" applyFont="1" applyFill="1" applyBorder="1" applyAlignment="1">
      <alignment horizontal="right"/>
    </xf>
    <xf numFmtId="43" fontId="38" fillId="3" borderId="3" xfId="4" applyFont="1" applyFill="1" applyBorder="1" applyAlignment="1">
      <alignment horizontal="right"/>
    </xf>
    <xf numFmtId="171" fontId="5" fillId="3" borderId="3" xfId="3" applyNumberFormat="1" applyFont="1" applyFill="1" applyBorder="1"/>
    <xf numFmtId="168" fontId="17" fillId="0" borderId="0" xfId="3" applyNumberFormat="1"/>
    <xf numFmtId="182" fontId="38" fillId="0" borderId="3" xfId="4" applyNumberFormat="1" applyFont="1" applyFill="1" applyBorder="1" applyAlignment="1">
      <alignment horizontal="right"/>
    </xf>
    <xf numFmtId="182" fontId="38" fillId="3" borderId="3" xfId="4" applyNumberFormat="1" applyFont="1" applyFill="1" applyBorder="1" applyAlignment="1">
      <alignment horizontal="right"/>
    </xf>
    <xf numFmtId="182" fontId="5" fillId="3" borderId="3" xfId="4" applyNumberFormat="1" applyFont="1" applyFill="1" applyBorder="1" applyAlignment="1">
      <alignment horizontal="right"/>
    </xf>
    <xf numFmtId="170" fontId="5" fillId="0" borderId="0" xfId="3" applyNumberFormat="1" applyFont="1" applyAlignment="1">
      <alignment horizontal="right"/>
    </xf>
    <xf numFmtId="170" fontId="5" fillId="3" borderId="0" xfId="3" applyNumberFormat="1" applyFont="1" applyFill="1" applyAlignment="1">
      <alignment horizontal="right"/>
    </xf>
    <xf numFmtId="170" fontId="5" fillId="3" borderId="0" xfId="3" applyNumberFormat="1" applyFont="1" applyFill="1"/>
    <xf numFmtId="0" fontId="5" fillId="0" borderId="2" xfId="3" applyFont="1" applyBorder="1" applyAlignment="1">
      <alignment horizontal="right"/>
    </xf>
    <xf numFmtId="0" fontId="5" fillId="3" borderId="2" xfId="3" applyFont="1" applyFill="1" applyBorder="1" applyAlignment="1">
      <alignment horizontal="right"/>
    </xf>
    <xf numFmtId="182" fontId="17" fillId="0" borderId="0" xfId="4" applyNumberFormat="1" applyFont="1"/>
    <xf numFmtId="182" fontId="17" fillId="0" borderId="0" xfId="3" applyNumberFormat="1"/>
    <xf numFmtId="0" fontId="6" fillId="0" borderId="0" xfId="3" applyFont="1"/>
    <xf numFmtId="171" fontId="5" fillId="0" borderId="0" xfId="3" applyNumberFormat="1" applyFont="1" applyAlignment="1">
      <alignment horizontal="right"/>
    </xf>
    <xf numFmtId="171" fontId="5" fillId="3" borderId="0" xfId="3" applyNumberFormat="1" applyFont="1" applyFill="1" applyAlignment="1">
      <alignment horizontal="right"/>
    </xf>
    <xf numFmtId="171" fontId="5" fillId="3" borderId="0" xfId="3" applyNumberFormat="1" applyFont="1" applyFill="1"/>
    <xf numFmtId="172" fontId="5" fillId="3" borderId="0" xfId="3" applyNumberFormat="1" applyFont="1" applyFill="1"/>
    <xf numFmtId="0" fontId="27" fillId="0" borderId="18" xfId="3" applyFont="1" applyBorder="1" applyAlignment="1">
      <alignment wrapText="1"/>
    </xf>
    <xf numFmtId="0" fontId="17" fillId="6" borderId="0" xfId="3" applyFill="1"/>
    <xf numFmtId="181" fontId="17" fillId="6" borderId="0" xfId="3" applyNumberFormat="1" applyFill="1"/>
    <xf numFmtId="0" fontId="5" fillId="0" borderId="2" xfId="0" applyFont="1" applyBorder="1"/>
    <xf numFmtId="49" fontId="19" fillId="2" borderId="4" xfId="0" quotePrefix="1" applyNumberFormat="1" applyFont="1" applyFill="1" applyBorder="1" applyAlignment="1">
      <alignment horizontal="center" wrapText="1"/>
    </xf>
    <xf numFmtId="0" fontId="27" fillId="0" borderId="6" xfId="0" applyFont="1" applyBorder="1" applyAlignment="1">
      <alignment horizontal="left" wrapText="1"/>
    </xf>
    <xf numFmtId="0" fontId="5" fillId="0" borderId="0" xfId="0" applyFont="1" applyAlignment="1">
      <alignment horizontal="left" wrapText="1"/>
    </xf>
    <xf numFmtId="0" fontId="5" fillId="0" borderId="3" xfId="0" applyFont="1" applyBorder="1" applyAlignment="1">
      <alignment horizontal="left" wrapText="1"/>
    </xf>
    <xf numFmtId="0" fontId="27" fillId="0" borderId="8" xfId="0" applyFont="1" applyBorder="1" applyAlignment="1">
      <alignment horizontal="left" wrapText="1"/>
    </xf>
    <xf numFmtId="0" fontId="27" fillId="0" borderId="2" xfId="0" applyFont="1" applyBorder="1" applyAlignment="1">
      <alignment wrapText="1"/>
    </xf>
    <xf numFmtId="0" fontId="39" fillId="0" borderId="0" xfId="0" applyFont="1"/>
    <xf numFmtId="0" fontId="5" fillId="0" borderId="0" xfId="0" applyFont="1" applyBorder="1" applyAlignment="1">
      <alignment horizontal="left" vertical="center" wrapText="1"/>
    </xf>
    <xf numFmtId="0" fontId="34" fillId="0" borderId="5" xfId="0" applyFont="1" applyBorder="1" applyAlignment="1">
      <alignment horizontal="left" vertical="center" wrapText="1"/>
    </xf>
    <xf numFmtId="0" fontId="3" fillId="0" borderId="5" xfId="0" applyFont="1" applyBorder="1" applyAlignment="1">
      <alignment horizontal="left" vertical="center" wrapText="1"/>
    </xf>
    <xf numFmtId="0" fontId="3" fillId="0" borderId="5" xfId="0" applyFont="1" applyBorder="1"/>
    <xf numFmtId="0" fontId="37" fillId="0" borderId="5" xfId="0" applyFont="1" applyBorder="1" applyAlignment="1">
      <alignment horizontal="left" wrapText="1"/>
    </xf>
    <xf numFmtId="0" fontId="3" fillId="0" borderId="5" xfId="0" applyFont="1" applyBorder="1" applyAlignment="1">
      <alignment horizontal="left" wrapText="1"/>
    </xf>
    <xf numFmtId="0" fontId="3" fillId="0" borderId="5" xfId="0" applyFont="1" applyBorder="1" applyAlignment="1"/>
    <xf numFmtId="0" fontId="5" fillId="0" borderId="0" xfId="3" applyFont="1" applyAlignment="1">
      <alignment horizontal="center"/>
    </xf>
    <xf numFmtId="49" fontId="5" fillId="0" borderId="0" xfId="3" applyNumberFormat="1" applyFont="1" applyAlignment="1">
      <alignment horizontal="center"/>
    </xf>
    <xf numFmtId="0" fontId="19" fillId="2" borderId="0" xfId="3" applyFont="1" applyFill="1" applyAlignment="1">
      <alignment horizontal="center"/>
    </xf>
    <xf numFmtId="49" fontId="19" fillId="2" borderId="0" xfId="3" applyNumberFormat="1" applyFont="1" applyFill="1" applyAlignment="1">
      <alignment horizontal="center"/>
    </xf>
    <xf numFmtId="177" fontId="0" fillId="0" borderId="0" xfId="1" applyNumberFormat="1" applyFont="1"/>
    <xf numFmtId="9" fontId="17" fillId="0" borderId="0" xfId="2" applyFont="1"/>
  </cellXfs>
  <cellStyles count="6">
    <cellStyle name="Comma" xfId="1" builtinId="3"/>
    <cellStyle name="Comma 2" xfId="4" xr:uid="{9506E05C-E7FA-4ADF-ACB8-EDA3F7A20605}"/>
    <cellStyle name="Normal" xfId="0" builtinId="0"/>
    <cellStyle name="Normal 2" xfId="3" xr:uid="{E820FB39-A21B-4FF6-8FED-7F6373E76515}"/>
    <cellStyle name="Percent" xfId="2" builtinId="5"/>
    <cellStyle name="Percent 2" xfId="5" xr:uid="{5CA39BA9-8532-43E4-A63E-794AF2E1063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4.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5.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6.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7.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454585808403593E-2"/>
          <c:y val="0.34519572953736655"/>
          <c:w val="0.9145462664650803"/>
          <c:h val="0.32740213523131673"/>
        </c:manualLayout>
      </c:layout>
      <c:barChart>
        <c:barDir val="col"/>
        <c:grouping val="stacked"/>
        <c:varyColors val="0"/>
        <c:ser>
          <c:idx val="0"/>
          <c:order val="0"/>
          <c:tx>
            <c:strRef>
              <c:f>'Quantitative Ziele'!$A$3</c:f>
              <c:strCache>
                <c:ptCount val="1"/>
                <c:pt idx="0">
                  <c:v>Ist</c:v>
                </c:pt>
              </c:strCache>
            </c:strRef>
          </c:tx>
          <c:spPr>
            <a:solidFill>
              <a:schemeClr val="accent1"/>
            </a:solidFill>
            <a:ln w="3175">
              <a:solidFill>
                <a:srgbClr val="FFFFFF"/>
              </a:solidFill>
              <a:prstDash val="solid"/>
            </a:ln>
          </c:spPr>
          <c:invertIfNegative val="0"/>
          <c:dLbls>
            <c:dLbl>
              <c:idx val="0"/>
              <c:layout>
                <c:manualLayout>
                  <c:x val="2.4168489770068219E-3"/>
                  <c:y val="-0.1983583526890661"/>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B199-4D15-8024-7989D301EB7D}"/>
                </c:ext>
              </c:extLst>
            </c:dLbl>
            <c:dLbl>
              <c:idx val="1"/>
              <c:layout>
                <c:manualLayout>
                  <c:x val="-2.5138112107801667E-3"/>
                  <c:y val="-0.15106030764511266"/>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9962-4D0D-B561-F168863F3A18}"/>
                </c:ext>
              </c:extLst>
            </c:dLbl>
            <c:dLbl>
              <c:idx val="2"/>
              <c:layout>
                <c:manualLayout>
                  <c:x val="-2.2295080125358038E-3"/>
                  <c:y val="-0.17076008631703229"/>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9962-4D0D-B561-F168863F3A18}"/>
                </c:ext>
              </c:extLst>
            </c:dLbl>
            <c:dLbl>
              <c:idx val="3"/>
              <c:layout>
                <c:manualLayout>
                  <c:x val="-4.6019152000483935E-3"/>
                  <c:y val="-0.19681788619060525"/>
                </c:manualLayout>
              </c:layout>
              <c:numFmt formatCode="0.0\ %" sourceLinked="0"/>
              <c:spPr>
                <a:solidFill>
                  <a:schemeClr val="bg1"/>
                </a:solidFill>
                <a:ln w="25400">
                  <a:noFill/>
                </a:ln>
              </c:spPr>
              <c:txPr>
                <a:bodyPr/>
                <a:lstStyle/>
                <a:p>
                  <a:pPr>
                    <a:defRPr sz="950" b="0" i="0" u="none" strike="noStrike" baseline="0">
                      <a:solidFill>
                        <a:schemeClr val="tx1"/>
                      </a:solidFill>
                      <a:latin typeface="Arial"/>
                      <a:ea typeface="Arial"/>
                      <a:cs typeface="Arial"/>
                    </a:defRPr>
                  </a:pPr>
                  <a:endParaRPr lang="de-DE"/>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9962-4D0D-B561-F168863F3A18}"/>
                </c:ext>
              </c:extLst>
            </c:dLbl>
            <c:dLbl>
              <c:idx val="4"/>
              <c:layout>
                <c:manualLayout>
                  <c:x val="2.2252404438812975E-3"/>
                  <c:y val="-0.20622471970308026"/>
                </c:manualLayout>
              </c:layout>
              <c:numFmt formatCode="0.0\ %" sourceLinked="0"/>
              <c:spPr>
                <a:solidFill>
                  <a:schemeClr val="bg1"/>
                </a:solidFill>
                <a:ln w="25400">
                  <a:noFill/>
                </a:ln>
              </c:spPr>
              <c:txPr>
                <a:bodyPr/>
                <a:lstStyle/>
                <a:p>
                  <a:pPr>
                    <a:defRPr sz="950" b="0" i="0" u="none" strike="noStrike" baseline="0">
                      <a:solidFill>
                        <a:schemeClr val="tx1"/>
                      </a:solidFill>
                      <a:latin typeface="Arial"/>
                      <a:ea typeface="Arial"/>
                      <a:cs typeface="Arial"/>
                    </a:defRPr>
                  </a:pPr>
                  <a:endParaRPr lang="de-DE"/>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9962-4D0D-B561-F168863F3A18}"/>
                </c:ext>
              </c:extLst>
            </c:dLbl>
            <c:numFmt formatCode="0.0\ %" sourceLinked="0"/>
            <c:spPr>
              <a:ln w="25400">
                <a:noFill/>
              </a:ln>
            </c:spPr>
            <c:txPr>
              <a:bodyPr/>
              <a:lstStyle/>
              <a:p>
                <a:pPr>
                  <a:defRPr sz="950" b="0" i="0" u="none" strike="noStrike" baseline="0">
                    <a:solidFill>
                      <a:schemeClr val="tx1"/>
                    </a:solidFill>
                    <a:latin typeface="Arial"/>
                    <a:ea typeface="Arial"/>
                    <a:cs typeface="Arial"/>
                  </a:defRPr>
                </a:pPr>
                <a:endParaRPr lang="de-DE"/>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extLst>
                <c:ext xmlns:c15="http://schemas.microsoft.com/office/drawing/2012/chart" uri="{02D57815-91ED-43cb-92C2-25804820EDAC}">
                  <c15:fullRef>
                    <c15:sqref>'Quantitative Ziele'!$B$1:$G$1</c15:sqref>
                  </c15:fullRef>
                </c:ext>
              </c:extLst>
              <c:f>'Quantitative Ziele'!$B$1:$F$1</c:f>
              <c:numCache>
                <c:formatCode>General</c:formatCode>
                <c:ptCount val="5"/>
                <c:pt idx="0">
                  <c:v>2023</c:v>
                </c:pt>
                <c:pt idx="1">
                  <c:v>2022</c:v>
                </c:pt>
                <c:pt idx="2">
                  <c:v>2021</c:v>
                </c:pt>
                <c:pt idx="3">
                  <c:v>2020</c:v>
                </c:pt>
                <c:pt idx="4">
                  <c:v>2019</c:v>
                </c:pt>
              </c:numCache>
            </c:numRef>
          </c:cat>
          <c:val>
            <c:numRef>
              <c:extLst>
                <c:ext xmlns:c15="http://schemas.microsoft.com/office/drawing/2012/chart" uri="{02D57815-91ED-43cb-92C2-25804820EDAC}">
                  <c15:fullRef>
                    <c15:sqref>'Quantitative Ziele'!$B$3:$G$3</c15:sqref>
                  </c15:fullRef>
                </c:ext>
              </c:extLst>
              <c:f>'Quantitative Ziele'!$B$3:$F$3</c:f>
              <c:numCache>
                <c:formatCode>0.0%</c:formatCode>
                <c:ptCount val="5"/>
                <c:pt idx="0">
                  <c:v>0.19021080181523101</c:v>
                </c:pt>
                <c:pt idx="1">
                  <c:v>0.14099999999999999</c:v>
                </c:pt>
                <c:pt idx="2">
                  <c:v>0.108</c:v>
                </c:pt>
                <c:pt idx="3">
                  <c:v>8.2000000000000003E-2</c:v>
                </c:pt>
                <c:pt idx="4">
                  <c:v>0.13300000000000001</c:v>
                </c:pt>
              </c:numCache>
            </c:numRef>
          </c:val>
          <c:extLst>
            <c:ext xmlns:c15="http://schemas.microsoft.com/office/drawing/2012/chart" uri="{02D57815-91ED-43cb-92C2-25804820EDAC}">
              <c15:categoryFilterExceptions>
                <c15:categoryFilterException>
                  <c15:sqref>'Quantitative Ziele'!$G$3</c15:sqref>
                  <c15:dLbl>
                    <c:idx val="4"/>
                    <c:layout>
                      <c:manualLayout>
                        <c:x val="2.349585451951118E-3"/>
                        <c:y val="-0.17465628845123873"/>
                      </c:manualLayout>
                    </c:layout>
                    <c:numFmt formatCode="0.0\ %" sourceLinked="0"/>
                    <c:spPr>
                      <a:solidFill>
                        <a:schemeClr val="bg1"/>
                      </a:solidFill>
                      <a:ln w="25400">
                        <a:noFill/>
                      </a:ln>
                    </c:spPr>
                    <c:txPr>
                      <a:bodyPr/>
                      <a:lstStyle/>
                      <a:p>
                        <a:pPr>
                          <a:defRPr sz="950" b="0" i="0" u="none" strike="noStrike" baseline="0">
                            <a:solidFill>
                              <a:schemeClr val="tx1"/>
                            </a:solidFill>
                            <a:latin typeface="Arial"/>
                            <a:ea typeface="Arial"/>
                            <a:cs typeface="Arial"/>
                          </a:defRPr>
                        </a:pPr>
                        <a:endParaRPr lang="de-DE"/>
                      </a:p>
                    </c:txPr>
                    <c:dLblPos val="ctr"/>
                    <c:showLegendKey val="0"/>
                    <c:showVal val="1"/>
                    <c:showCatName val="0"/>
                    <c:showSerName val="0"/>
                    <c:showPercent val="0"/>
                    <c:showBubbleSize val="0"/>
                    <c:extLst>
                      <c:ext uri="{CE6537A1-D6FC-4f65-9D91-7224C49458BB}"/>
                      <c:ext xmlns:c16="http://schemas.microsoft.com/office/drawing/2014/chart" uri="{C3380CC4-5D6E-409C-BE32-E72D297353CC}">
                        <c16:uniqueId val="{00000000-EB78-47DB-9873-6F44510D15B7}"/>
                      </c:ext>
                    </c:extLst>
                  </c15:dLbl>
                </c15:categoryFilterException>
              </c15:categoryFilterExceptions>
            </c:ext>
            <c:ext xmlns:c16="http://schemas.microsoft.com/office/drawing/2014/chart" uri="{C3380CC4-5D6E-409C-BE32-E72D297353CC}">
              <c16:uniqueId val="{00000006-9962-4D0D-B561-F168863F3A18}"/>
            </c:ext>
          </c:extLst>
        </c:ser>
        <c:dLbls>
          <c:showLegendKey val="0"/>
          <c:showVal val="0"/>
          <c:showCatName val="0"/>
          <c:showSerName val="0"/>
          <c:showPercent val="0"/>
          <c:showBubbleSize val="0"/>
        </c:dLbls>
        <c:gapWidth val="150"/>
        <c:overlap val="100"/>
        <c:axId val="51828992"/>
        <c:axId val="51990528"/>
      </c:barChart>
      <c:catAx>
        <c:axId val="51828992"/>
        <c:scaling>
          <c:orientation val="maxMin"/>
        </c:scaling>
        <c:delete val="0"/>
        <c:axPos val="b"/>
        <c:numFmt formatCode="General" sourceLinked="1"/>
        <c:majorTickMark val="none"/>
        <c:minorTickMark val="none"/>
        <c:tickLblPos val="nextTo"/>
        <c:spPr>
          <a:ln w="3175">
            <a:solidFill>
              <a:srgbClr val="3E3E3E"/>
            </a:solidFill>
            <a:prstDash val="solid"/>
          </a:ln>
        </c:spPr>
        <c:txPr>
          <a:bodyPr rot="0" vert="horz"/>
          <a:lstStyle/>
          <a:p>
            <a:pPr>
              <a:defRPr sz="950" b="0" i="0" u="none" strike="noStrike" baseline="0">
                <a:solidFill>
                  <a:schemeClr val="tx1"/>
                </a:solidFill>
                <a:latin typeface="Arial"/>
                <a:ea typeface="Arial"/>
                <a:cs typeface="Arial"/>
              </a:defRPr>
            </a:pPr>
            <a:endParaRPr lang="de-DE"/>
          </a:p>
        </c:txPr>
        <c:crossAx val="51990528"/>
        <c:crosses val="autoZero"/>
        <c:auto val="1"/>
        <c:lblAlgn val="ctr"/>
        <c:lblOffset val="100"/>
        <c:tickLblSkip val="1"/>
        <c:tickMarkSkip val="1"/>
        <c:noMultiLvlLbl val="0"/>
      </c:catAx>
      <c:valAx>
        <c:axId val="51990528"/>
        <c:scaling>
          <c:orientation val="minMax"/>
          <c:min val="0"/>
        </c:scaling>
        <c:delete val="0"/>
        <c:axPos val="r"/>
        <c:numFmt formatCode="0.0\ %" sourceLinked="0"/>
        <c:majorTickMark val="none"/>
        <c:minorTickMark val="none"/>
        <c:tickLblPos val="none"/>
        <c:spPr>
          <a:ln w="9525">
            <a:noFill/>
          </a:ln>
        </c:spPr>
        <c:crossAx val="51828992"/>
        <c:crosses val="autoZero"/>
        <c:crossBetween val="between"/>
        <c:majorUnit val="5.000000000000001E-2"/>
      </c:valAx>
      <c:spPr>
        <a:noFill/>
        <a:ln w="25400">
          <a:noFill/>
        </a:ln>
      </c:spPr>
    </c:plotArea>
    <c:plotVisOnly val="1"/>
    <c:dispBlanksAs val="gap"/>
    <c:showDLblsOverMax val="0"/>
  </c:chart>
  <c:spPr>
    <a:noFill/>
    <a:ln w="9525">
      <a:noFill/>
    </a:ln>
  </c:spPr>
  <c:txPr>
    <a:bodyPr/>
    <a:lstStyle/>
    <a:p>
      <a:pPr>
        <a:defRPr sz="1050" b="0" i="0" u="none" strike="noStrike" baseline="0">
          <a:solidFill>
            <a:srgbClr val="000000"/>
          </a:solidFill>
          <a:latin typeface="Arial"/>
          <a:ea typeface="Arial"/>
          <a:cs typeface="Arial"/>
        </a:defRPr>
      </a:pPr>
      <a:endParaRPr lang="de-DE"/>
    </a:p>
  </c:txPr>
  <c:printSettings>
    <c:headerFooter alignWithMargins="0"/>
    <c:pageMargins b="1" l="0.75" r="0.75" t="1" header="0.5" footer="0.5"/>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2047569526581001E-2"/>
          <c:y val="0.24183130049920232"/>
          <c:w val="0.91956206399435847"/>
          <c:h val="0.4130731305645618"/>
        </c:manualLayout>
      </c:layout>
      <c:barChart>
        <c:barDir val="col"/>
        <c:grouping val="stacked"/>
        <c:varyColors val="0"/>
        <c:ser>
          <c:idx val="0"/>
          <c:order val="0"/>
          <c:tx>
            <c:strRef>
              <c:f>'Quantitative Ziele'!$A$6</c:f>
              <c:strCache>
                <c:ptCount val="1"/>
                <c:pt idx="0">
                  <c:v>Konzernergebnis</c:v>
                </c:pt>
              </c:strCache>
            </c:strRef>
          </c:tx>
          <c:spPr>
            <a:solidFill>
              <a:schemeClr val="accent1"/>
            </a:solidFill>
            <a:ln w="3175">
              <a:solidFill>
                <a:srgbClr val="FFFFFF"/>
              </a:solidFill>
              <a:prstDash val="solid"/>
            </a:ln>
          </c:spPr>
          <c:invertIfNegative val="0"/>
          <c:dLbls>
            <c:dLbl>
              <c:idx val="0"/>
              <c:layout>
                <c:manualLayout>
                  <c:x val="-4.831756007260094E-3"/>
                  <c:y val="-0.23036971730683778"/>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E5E-4365-935F-8A39F464A6A5}"/>
                </c:ext>
              </c:extLst>
            </c:dLbl>
            <c:dLbl>
              <c:idx val="1"/>
              <c:layout>
                <c:manualLayout>
                  <c:x val="1.9023410407929667E-7"/>
                  <c:y val="-0.14260600993584996"/>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6E5E-4365-935F-8A39F464A6A5}"/>
                </c:ext>
              </c:extLst>
            </c:dLbl>
            <c:dLbl>
              <c:idx val="2"/>
              <c:layout>
                <c:manualLayout>
                  <c:x val="1.7668353346571642E-7"/>
                  <c:y val="-0.20323428188010539"/>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6E5E-4365-935F-8A39F464A6A5}"/>
                </c:ext>
              </c:extLst>
            </c:dLbl>
            <c:dLbl>
              <c:idx val="3"/>
              <c:layout>
                <c:manualLayout>
                  <c:x val="4.4879384335626627E-3"/>
                  <c:y val="-0.16485677559436526"/>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6E5E-4365-935F-8A39F464A6A5}"/>
                </c:ext>
              </c:extLst>
            </c:dLbl>
            <c:dLbl>
              <c:idx val="4"/>
              <c:layout>
                <c:manualLayout>
                  <c:x val="-2.2399047317370161E-3"/>
                  <c:y val="-0.21543903989345606"/>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6E5E-4365-935F-8A39F464A6A5}"/>
                </c:ext>
              </c:extLst>
            </c:dLbl>
            <c:spPr>
              <a:solidFill>
                <a:schemeClr val="bg1"/>
              </a:solidFill>
              <a:ln>
                <a:noFill/>
              </a:ln>
              <a:effectLst/>
            </c:spPr>
            <c:txPr>
              <a:bodyPr wrap="square" lIns="38100" tIns="19050" rIns="38100" bIns="19050" anchor="ctr">
                <a:spAutoFit/>
              </a:bodyPr>
              <a:lstStyle/>
              <a:p>
                <a:pPr>
                  <a:defRPr>
                    <a:solidFill>
                      <a:schemeClr val="tx1"/>
                    </a:solidFill>
                  </a:defRPr>
                </a:pPr>
                <a:endParaRPr lang="de-DE"/>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extLst>
                <c:ext xmlns:c15="http://schemas.microsoft.com/office/drawing/2012/chart" uri="{02D57815-91ED-43cb-92C2-25804820EDAC}">
                  <c15:fullRef>
                    <c15:sqref>'Quantitative Ziele'!$B$1:$G$1</c15:sqref>
                  </c15:fullRef>
                </c:ext>
              </c:extLst>
              <c:f>'Quantitative Ziele'!$B$1:$F$1</c:f>
              <c:numCache>
                <c:formatCode>General</c:formatCode>
                <c:ptCount val="5"/>
                <c:pt idx="0">
                  <c:v>2023</c:v>
                </c:pt>
                <c:pt idx="1">
                  <c:v>2022</c:v>
                </c:pt>
                <c:pt idx="2">
                  <c:v>2021</c:v>
                </c:pt>
                <c:pt idx="3">
                  <c:v>2020</c:v>
                </c:pt>
                <c:pt idx="4">
                  <c:v>2019</c:v>
                </c:pt>
              </c:numCache>
            </c:numRef>
          </c:cat>
          <c:val>
            <c:numRef>
              <c:extLst>
                <c:ext xmlns:c15="http://schemas.microsoft.com/office/drawing/2012/chart" uri="{02D57815-91ED-43cb-92C2-25804820EDAC}">
                  <c15:fullRef>
                    <c15:sqref>'Quantitative Ziele'!$B$6:$G$6</c15:sqref>
                  </c15:fullRef>
                </c:ext>
              </c:extLst>
              <c:f>'Quantitative Ziele'!$B$6:$F$6</c:f>
              <c:numCache>
                <c:formatCode>_-* #,##0\ _€_-;\-* #,##0\ _€_-;_-* "-"??\ _€_-;_-@_-</c:formatCode>
                <c:ptCount val="5"/>
                <c:pt idx="0">
                  <c:v>1824.7378048901601</c:v>
                </c:pt>
                <c:pt idx="1">
                  <c:v>1406.7</c:v>
                </c:pt>
                <c:pt idx="2">
                  <c:v>1231.3342635025954</c:v>
                </c:pt>
                <c:pt idx="3">
                  <c:v>883.07317264688299</c:v>
                </c:pt>
                <c:pt idx="4">
                  <c:v>1284.1673780000001</c:v>
                </c:pt>
              </c:numCache>
            </c:numRef>
          </c:val>
          <c:extLst>
            <c:ext xmlns:c15="http://schemas.microsoft.com/office/drawing/2012/chart" uri="{02D57815-91ED-43cb-92C2-25804820EDAC}">
              <c15:categoryFilterExceptions>
                <c15:categoryFilterException>
                  <c15:sqref>'Quantitative Ziele'!$G$6</c15:sqref>
                  <c15:dLbl>
                    <c:idx val="4"/>
                    <c:layout>
                      <c:manualLayout>
                        <c:x val="2.2399047317370161E-3"/>
                        <c:y val="-0.19411321811247653"/>
                      </c:manualLayout>
                    </c:layout>
                    <c:dLblPos val="ctr"/>
                    <c:showLegendKey val="0"/>
                    <c:showVal val="1"/>
                    <c:showCatName val="0"/>
                    <c:showSerName val="0"/>
                    <c:showPercent val="0"/>
                    <c:showBubbleSize val="0"/>
                    <c:extLst>
                      <c:ext uri="{CE6537A1-D6FC-4f65-9D91-7224C49458BB}"/>
                      <c:ext xmlns:c16="http://schemas.microsoft.com/office/drawing/2014/chart" uri="{C3380CC4-5D6E-409C-BE32-E72D297353CC}">
                        <c16:uniqueId val="{00000000-E87C-448E-A4CA-2CCDA7781A84}"/>
                      </c:ext>
                    </c:extLst>
                  </c15:dLbl>
                </c15:categoryFilterException>
              </c15:categoryFilterExceptions>
            </c:ext>
            <c:ext xmlns:c16="http://schemas.microsoft.com/office/drawing/2014/chart" uri="{C3380CC4-5D6E-409C-BE32-E72D297353CC}">
              <c16:uniqueId val="{00000005-6E5E-4365-935F-8A39F464A6A5}"/>
            </c:ext>
          </c:extLst>
        </c:ser>
        <c:dLbls>
          <c:showLegendKey val="0"/>
          <c:showVal val="0"/>
          <c:showCatName val="0"/>
          <c:showSerName val="0"/>
          <c:showPercent val="0"/>
          <c:showBubbleSize val="0"/>
        </c:dLbls>
        <c:gapWidth val="150"/>
        <c:overlap val="100"/>
        <c:axId val="52015488"/>
        <c:axId val="52017024"/>
      </c:barChart>
      <c:catAx>
        <c:axId val="52015488"/>
        <c:scaling>
          <c:orientation val="maxMin"/>
        </c:scaling>
        <c:delete val="0"/>
        <c:axPos val="b"/>
        <c:numFmt formatCode="General" sourceLinked="1"/>
        <c:majorTickMark val="none"/>
        <c:minorTickMark val="none"/>
        <c:tickLblPos val="low"/>
        <c:spPr>
          <a:ln w="3175">
            <a:solidFill>
              <a:srgbClr val="3E3E3E"/>
            </a:solidFill>
            <a:prstDash val="solid"/>
          </a:ln>
        </c:spPr>
        <c:txPr>
          <a:bodyPr rot="0" vert="horz"/>
          <a:lstStyle/>
          <a:p>
            <a:pPr>
              <a:defRPr sz="950" b="0" i="0" u="none" strike="noStrike" baseline="0">
                <a:solidFill>
                  <a:schemeClr val="tx1"/>
                </a:solidFill>
                <a:latin typeface="Arial"/>
                <a:ea typeface="Arial"/>
                <a:cs typeface="Arial"/>
              </a:defRPr>
            </a:pPr>
            <a:endParaRPr lang="de-DE"/>
          </a:p>
        </c:txPr>
        <c:crossAx val="52017024"/>
        <c:crosses val="autoZero"/>
        <c:auto val="1"/>
        <c:lblAlgn val="ctr"/>
        <c:lblOffset val="100"/>
        <c:tickLblSkip val="1"/>
        <c:tickMarkSkip val="1"/>
        <c:noMultiLvlLbl val="0"/>
      </c:catAx>
      <c:valAx>
        <c:axId val="52017024"/>
        <c:scaling>
          <c:orientation val="minMax"/>
        </c:scaling>
        <c:delete val="0"/>
        <c:axPos val="r"/>
        <c:numFmt formatCode="#,##0.0" sourceLinked="0"/>
        <c:majorTickMark val="none"/>
        <c:minorTickMark val="none"/>
        <c:tickLblPos val="none"/>
        <c:spPr>
          <a:ln w="9525">
            <a:noFill/>
          </a:ln>
        </c:spPr>
        <c:crossAx val="52015488"/>
        <c:crosses val="autoZero"/>
        <c:crossBetween val="between"/>
        <c:majorUnit val="500"/>
      </c:valAx>
      <c:spPr>
        <a:noFill/>
        <a:ln w="25400">
          <a:noFill/>
        </a:ln>
      </c:spPr>
    </c:plotArea>
    <c:plotVisOnly val="1"/>
    <c:dispBlanksAs val="gap"/>
    <c:showDLblsOverMax val="0"/>
  </c:chart>
  <c:spPr>
    <a:noFill/>
    <a:ln w="9525">
      <a:noFill/>
    </a:ln>
  </c:spPr>
  <c:txPr>
    <a:bodyPr/>
    <a:lstStyle/>
    <a:p>
      <a:pPr>
        <a:defRPr sz="950" b="0" i="0" u="none" strike="noStrike" baseline="0">
          <a:solidFill>
            <a:srgbClr val="000000"/>
          </a:solidFill>
          <a:latin typeface="Arial"/>
          <a:ea typeface="Arial"/>
          <a:cs typeface="Arial"/>
        </a:defRPr>
      </a:pPr>
      <a:endParaRPr lang="de-DE"/>
    </a:p>
  </c:txPr>
  <c:printSettings>
    <c:headerFooter alignWithMargins="0"/>
    <c:pageMargins b="1" l="0.75" r="0.75" t="1" header="0.5" footer="0.5"/>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2764378478664197E-3"/>
          <c:y val="0.2686572058965534"/>
          <c:w val="0.94805194805194803"/>
          <c:h val="0.40298580884483015"/>
        </c:manualLayout>
      </c:layout>
      <c:barChart>
        <c:barDir val="col"/>
        <c:grouping val="stacked"/>
        <c:varyColors val="0"/>
        <c:ser>
          <c:idx val="0"/>
          <c:order val="1"/>
          <c:tx>
            <c:strRef>
              <c:f>'Quantitative Ziele'!$A$9</c:f>
              <c:strCache>
                <c:ptCount val="1"/>
                <c:pt idx="0">
                  <c:v>Dividende je Aktie</c:v>
                </c:pt>
              </c:strCache>
            </c:strRef>
          </c:tx>
          <c:invertIfNegative val="0"/>
          <c:dLbls>
            <c:spPr>
              <a:noFill/>
              <a:ln>
                <a:noFill/>
              </a:ln>
              <a:effectLst/>
            </c:spPr>
            <c:txPr>
              <a:bodyPr wrap="square" lIns="38100" tIns="19050" rIns="38100" bIns="19050" anchor="ctr">
                <a:spAutoFit/>
              </a:bodyPr>
              <a:lstStyle/>
              <a:p>
                <a:pPr>
                  <a:defRPr>
                    <a:solidFill>
                      <a:schemeClr val="bg1"/>
                    </a:solidFill>
                  </a:defRPr>
                </a:pPr>
                <a:endParaRPr lang="de-DE"/>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extLst>
                <c:ext xmlns:c15="http://schemas.microsoft.com/office/drawing/2012/chart" uri="{02D57815-91ED-43cb-92C2-25804820EDAC}">
                  <c15:fullRef>
                    <c15:sqref>'Quantitative Ziele'!$B$1:$G$1</c15:sqref>
                  </c15:fullRef>
                </c:ext>
              </c:extLst>
              <c:f>'Quantitative Ziele'!$B$1:$F$1</c:f>
              <c:numCache>
                <c:formatCode>General</c:formatCode>
                <c:ptCount val="5"/>
                <c:pt idx="0">
                  <c:v>2023</c:v>
                </c:pt>
                <c:pt idx="1">
                  <c:v>2022</c:v>
                </c:pt>
                <c:pt idx="2">
                  <c:v>2021</c:v>
                </c:pt>
                <c:pt idx="3">
                  <c:v>2020</c:v>
                </c:pt>
                <c:pt idx="4">
                  <c:v>2019</c:v>
                </c:pt>
              </c:numCache>
            </c:numRef>
          </c:cat>
          <c:val>
            <c:numRef>
              <c:extLst>
                <c:ext xmlns:c15="http://schemas.microsoft.com/office/drawing/2012/chart" uri="{02D57815-91ED-43cb-92C2-25804820EDAC}">
                  <c15:fullRef>
                    <c15:sqref>'Quantitative Ziele'!$B$9:$G$9</c15:sqref>
                  </c15:fullRef>
                </c:ext>
              </c:extLst>
              <c:f>'Quantitative Ziele'!$B$9:$F$9</c:f>
              <c:numCache>
                <c:formatCode>_-* #,##0.00\ _€_-;\-* #,##0.00\ _€_-;_-* "-"??\ _€_-;_-@_-</c:formatCode>
                <c:ptCount val="5"/>
                <c:pt idx="0">
                  <c:v>6</c:v>
                </c:pt>
                <c:pt idx="1">
                  <c:v>5</c:v>
                </c:pt>
                <c:pt idx="2">
                  <c:v>4.5</c:v>
                </c:pt>
                <c:pt idx="3">
                  <c:v>4.5</c:v>
                </c:pt>
                <c:pt idx="4">
                  <c:v>4</c:v>
                </c:pt>
              </c:numCache>
            </c:numRef>
          </c:val>
          <c:extLst>
            <c:ext xmlns:c16="http://schemas.microsoft.com/office/drawing/2014/chart" uri="{C3380CC4-5D6E-409C-BE32-E72D297353CC}">
              <c16:uniqueId val="{00000000-C1A9-48D5-ABA0-C2E5EB42FB2C}"/>
            </c:ext>
          </c:extLst>
        </c:ser>
        <c:ser>
          <c:idx val="1"/>
          <c:order val="2"/>
          <c:tx>
            <c:strRef>
              <c:f>'Quantitative Ziele'!$A$10</c:f>
              <c:strCache>
                <c:ptCount val="1"/>
                <c:pt idx="0">
                  <c:v>Sonderdividende</c:v>
                </c:pt>
              </c:strCache>
            </c:strRef>
          </c:tx>
          <c:spPr>
            <a:solidFill>
              <a:schemeClr val="accent6"/>
            </a:solidFill>
          </c:spPr>
          <c:invertIfNegative val="0"/>
          <c:dLbls>
            <c:dLbl>
              <c:idx val="4"/>
              <c:tx>
                <c:rich>
                  <a:bodyPr/>
                  <a:lstStyle/>
                  <a:p>
                    <a:r>
                      <a:rPr lang="en-US"/>
                      <a:t>1,50</a:t>
                    </a:r>
                  </a:p>
                </c:rich>
              </c:tx>
              <c:showLegendKey val="0"/>
              <c:showVal val="1"/>
              <c:showCatName val="0"/>
              <c:showSerName val="0"/>
              <c:showPercent val="0"/>
              <c:showBubbleSize val="0"/>
              <c:extLst xmlns:c15="http://schemas.microsoft.com/office/drawing/2012/chart">
                <c:ext xmlns:c15="http://schemas.microsoft.com/office/drawing/2012/chart" uri="{CE6537A1-D6FC-4f65-9D91-7224C49458BB}">
                  <c15:showDataLabelsRange val="0"/>
                </c:ext>
                <c:ext xmlns:c16="http://schemas.microsoft.com/office/drawing/2014/chart" uri="{C3380CC4-5D6E-409C-BE32-E72D297353CC}">
                  <c16:uniqueId val="{00000000-80C8-45F8-95FF-BD794857340D}"/>
                </c:ext>
              </c:extLst>
            </c:dLbl>
            <c:spPr>
              <a:noFill/>
              <a:ln>
                <a:noFill/>
              </a:ln>
              <a:effectLst/>
            </c:spPr>
            <c:txPr>
              <a:bodyPr/>
              <a:lstStyle/>
              <a:p>
                <a:pPr>
                  <a:defRPr>
                    <a:solidFill>
                      <a:schemeClr val="tx1"/>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extLst>
                <c:ext xmlns:c15="http://schemas.microsoft.com/office/drawing/2012/chart" uri="{02D57815-91ED-43cb-92C2-25804820EDAC}">
                  <c15:fullRef>
                    <c15:sqref>'Quantitative Ziele'!$B$1:$G$1</c15:sqref>
                  </c15:fullRef>
                </c:ext>
              </c:extLst>
              <c:f>'Quantitative Ziele'!$B$1:$F$1</c:f>
              <c:numCache>
                <c:formatCode>General</c:formatCode>
                <c:ptCount val="5"/>
                <c:pt idx="0">
                  <c:v>2023</c:v>
                </c:pt>
                <c:pt idx="1">
                  <c:v>2022</c:v>
                </c:pt>
                <c:pt idx="2">
                  <c:v>2021</c:v>
                </c:pt>
                <c:pt idx="3">
                  <c:v>2020</c:v>
                </c:pt>
                <c:pt idx="4">
                  <c:v>2019</c:v>
                </c:pt>
              </c:numCache>
            </c:numRef>
          </c:cat>
          <c:val>
            <c:numRef>
              <c:extLst>
                <c:ext xmlns:c15="http://schemas.microsoft.com/office/drawing/2012/chart" uri="{02D57815-91ED-43cb-92C2-25804820EDAC}">
                  <c15:fullRef>
                    <c15:sqref>'Quantitative Ziele'!$B$10:$G$10</c15:sqref>
                  </c15:fullRef>
                </c:ext>
              </c:extLst>
              <c:f>'Quantitative Ziele'!$B$10:$F$10</c:f>
              <c:numCache>
                <c:formatCode>_-* #,##0.00\ _€_-;\-* #,##0.00\ _€_-;_-* "-"??\ _€_-;_-@_-</c:formatCode>
                <c:ptCount val="5"/>
                <c:pt idx="0">
                  <c:v>1.2</c:v>
                </c:pt>
                <c:pt idx="1">
                  <c:v>1</c:v>
                </c:pt>
                <c:pt idx="2">
                  <c:v>1.25</c:v>
                </c:pt>
                <c:pt idx="4">
                  <c:v>1.5</c:v>
                </c:pt>
              </c:numCache>
            </c:numRef>
          </c:val>
          <c:extLst>
            <c:ext xmlns:c16="http://schemas.microsoft.com/office/drawing/2014/chart" uri="{C3380CC4-5D6E-409C-BE32-E72D297353CC}">
              <c16:uniqueId val="{00000002-C1A9-48D5-ABA0-C2E5EB42FB2C}"/>
            </c:ext>
          </c:extLst>
        </c:ser>
        <c:dLbls>
          <c:showLegendKey val="0"/>
          <c:showVal val="0"/>
          <c:showCatName val="0"/>
          <c:showSerName val="0"/>
          <c:showPercent val="0"/>
          <c:showBubbleSize val="0"/>
        </c:dLbls>
        <c:gapWidth val="150"/>
        <c:overlap val="100"/>
        <c:axId val="52059136"/>
        <c:axId val="52073216"/>
      </c:barChart>
      <c:lineChart>
        <c:grouping val="standard"/>
        <c:varyColors val="0"/>
        <c:ser>
          <c:idx val="2"/>
          <c:order val="0"/>
          <c:tx>
            <c:strRef>
              <c:f>'Quantitative Ziele'!$A$11</c:f>
              <c:strCache>
                <c:ptCount val="1"/>
                <c:pt idx="0">
                  <c:v>DUMMY FÜR GRAFIK</c:v>
                </c:pt>
              </c:strCache>
            </c:strRef>
          </c:tx>
          <c:spPr>
            <a:ln>
              <a:noFill/>
            </a:ln>
          </c:spPr>
          <c:marker>
            <c:symbol val="none"/>
          </c:marker>
          <c:dLbls>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Lit>
              <c:ptCount val="5"/>
              <c:pt idx="0">
                <c:v>2023</c:v>
              </c:pt>
              <c:pt idx="1">
                <c:v>2022</c:v>
              </c:pt>
              <c:pt idx="2">
                <c:v>2021</c:v>
              </c:pt>
              <c:pt idx="3">
                <c:v>2020</c:v>
              </c:pt>
              <c:pt idx="4">
                <c:v>2019</c:v>
              </c:pt>
              <c:extLst>
                <c:ext xmlns:c15="http://schemas.microsoft.com/office/drawing/2012/chart" uri="{02D57815-91ED-43cb-92C2-25804820EDAC}">
                  <c15:autoCat val="1"/>
                </c:ext>
              </c:extLst>
            </c:strLit>
          </c:cat>
          <c:val>
            <c:numRef>
              <c:extLst>
                <c:ext xmlns:c15="http://schemas.microsoft.com/office/drawing/2012/chart" uri="{02D57815-91ED-43cb-92C2-25804820EDAC}">
                  <c15:fullRef>
                    <c15:sqref>'Quantitative Ziele'!$B$11:$G$11</c15:sqref>
                  </c15:fullRef>
                </c:ext>
              </c:extLst>
              <c:f>'Quantitative Ziele'!$B$11:$F$11</c:f>
              <c:numCache>
                <c:formatCode>_-* #,##0.00\ _€_-;\-* #,##0.00\ _€_-;_-* "-"??\ _€_-;_-@_-</c:formatCode>
                <c:ptCount val="5"/>
                <c:pt idx="0">
                  <c:v>7.2</c:v>
                </c:pt>
                <c:pt idx="1">
                  <c:v>6</c:v>
                </c:pt>
                <c:pt idx="2">
                  <c:v>5.75</c:v>
                </c:pt>
                <c:pt idx="3">
                  <c:v>4.5</c:v>
                </c:pt>
                <c:pt idx="4">
                  <c:v>5.5</c:v>
                </c:pt>
              </c:numCache>
            </c:numRef>
          </c:val>
          <c:smooth val="0"/>
          <c:extLst>
            <c:ext xmlns:c16="http://schemas.microsoft.com/office/drawing/2014/chart" uri="{C3380CC4-5D6E-409C-BE32-E72D297353CC}">
              <c16:uniqueId val="{00000003-C1A9-48D5-ABA0-C2E5EB42FB2C}"/>
            </c:ext>
          </c:extLst>
        </c:ser>
        <c:dLbls>
          <c:showLegendKey val="0"/>
          <c:showVal val="0"/>
          <c:showCatName val="0"/>
          <c:showSerName val="0"/>
          <c:showPercent val="0"/>
          <c:showBubbleSize val="0"/>
        </c:dLbls>
        <c:marker val="1"/>
        <c:smooth val="0"/>
        <c:axId val="52059136"/>
        <c:axId val="52073216"/>
      </c:lineChart>
      <c:catAx>
        <c:axId val="52059136"/>
        <c:scaling>
          <c:orientation val="maxMin"/>
        </c:scaling>
        <c:delete val="0"/>
        <c:axPos val="b"/>
        <c:numFmt formatCode="General" sourceLinked="1"/>
        <c:majorTickMark val="none"/>
        <c:minorTickMark val="none"/>
        <c:tickLblPos val="nextTo"/>
        <c:spPr>
          <a:ln w="3175">
            <a:solidFill>
              <a:srgbClr val="3E3E3E"/>
            </a:solidFill>
            <a:prstDash val="solid"/>
          </a:ln>
        </c:spPr>
        <c:txPr>
          <a:bodyPr rot="0" vert="horz"/>
          <a:lstStyle/>
          <a:p>
            <a:pPr>
              <a:defRPr sz="950" b="0" i="0" u="none" strike="noStrike" baseline="0">
                <a:solidFill>
                  <a:schemeClr val="tx1"/>
                </a:solidFill>
                <a:latin typeface="Arial"/>
                <a:ea typeface="Arial"/>
                <a:cs typeface="Arial"/>
              </a:defRPr>
            </a:pPr>
            <a:endParaRPr lang="de-DE"/>
          </a:p>
        </c:txPr>
        <c:crossAx val="52073216"/>
        <c:crosses val="autoZero"/>
        <c:auto val="1"/>
        <c:lblAlgn val="ctr"/>
        <c:lblOffset val="100"/>
        <c:tickLblSkip val="1"/>
        <c:tickMarkSkip val="1"/>
        <c:noMultiLvlLbl val="0"/>
      </c:catAx>
      <c:valAx>
        <c:axId val="52073216"/>
        <c:scaling>
          <c:orientation val="minMax"/>
        </c:scaling>
        <c:delete val="0"/>
        <c:axPos val="r"/>
        <c:numFmt formatCode="_-* #,##0.00\ _€_-;\-* #,##0.00\ _€_-;_-* &quot;-&quot;??\ _€_-;_-@_-" sourceLinked="1"/>
        <c:majorTickMark val="none"/>
        <c:minorTickMark val="none"/>
        <c:tickLblPos val="none"/>
        <c:spPr>
          <a:ln w="9525">
            <a:noFill/>
          </a:ln>
        </c:spPr>
        <c:crossAx val="52059136"/>
        <c:crosses val="autoZero"/>
        <c:crossBetween val="between"/>
        <c:majorUnit val="1"/>
      </c:valAx>
      <c:spPr>
        <a:noFill/>
        <a:ln w="25400">
          <a:noFill/>
        </a:ln>
      </c:spPr>
    </c:plotArea>
    <c:legend>
      <c:legendPos val="b"/>
      <c:legendEntry>
        <c:idx val="2"/>
        <c:delete val="1"/>
      </c:legendEntry>
      <c:layout>
        <c:manualLayout>
          <c:xMode val="edge"/>
          <c:yMode val="edge"/>
          <c:x val="5.4322610762583897E-4"/>
          <c:y val="0.7857550828534493"/>
          <c:w val="0.47820396556625089"/>
          <c:h val="8.4084893913649469E-2"/>
        </c:manualLayout>
      </c:layout>
      <c:overlay val="0"/>
      <c:txPr>
        <a:bodyPr/>
        <a:lstStyle/>
        <a:p>
          <a:pPr>
            <a:defRPr>
              <a:solidFill>
                <a:schemeClr val="tx1"/>
              </a:solidFill>
            </a:defRPr>
          </a:pPr>
          <a:endParaRPr lang="de-DE"/>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de-DE"/>
    </a:p>
  </c:txPr>
  <c:printSettings>
    <c:headerFooter alignWithMargins="0"/>
    <c:pageMargins b="1" l="0.75" r="0.75" t="1" header="0.5" footer="0.5"/>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71720386793407886"/>
          <c:y val="1.0764913238210426E-2"/>
          <c:w val="0.28279613206592108"/>
          <c:h val="0.93392792859562934"/>
        </c:manualLayout>
      </c:layout>
      <c:barChart>
        <c:barDir val="col"/>
        <c:grouping val="percentStacked"/>
        <c:varyColors val="0"/>
        <c:ser>
          <c:idx val="0"/>
          <c:order val="0"/>
          <c:tx>
            <c:strRef>
              <c:f>Bruttoprämiensplit!$A$4</c:f>
              <c:strCache>
                <c:ptCount val="1"/>
                <c:pt idx="0">
                  <c:v>Amerika</c:v>
                </c:pt>
              </c:strCache>
            </c:strRef>
          </c:tx>
          <c:spPr>
            <a:solidFill>
              <a:schemeClr val="accent1"/>
            </a:solidFill>
            <a:ln>
              <a:noFill/>
            </a:ln>
            <a:effectLst/>
          </c:spPr>
          <c:invertIfNegative val="0"/>
          <c:dPt>
            <c:idx val="0"/>
            <c:invertIfNegative val="0"/>
            <c:bubble3D val="0"/>
            <c:spPr>
              <a:solidFill>
                <a:schemeClr val="accent1"/>
              </a:solidFill>
              <a:ln>
                <a:noFill/>
              </a:ln>
              <a:effectLst/>
            </c:spPr>
            <c:extLst>
              <c:ext xmlns:c16="http://schemas.microsoft.com/office/drawing/2014/chart" uri="{C3380CC4-5D6E-409C-BE32-E72D297353CC}">
                <c16:uniqueId val="{00000001-F93D-4CC9-9D8D-E7F420AED669}"/>
              </c:ext>
            </c:extLst>
          </c:dPt>
          <c:dPt>
            <c:idx val="1"/>
            <c:invertIfNegative val="0"/>
            <c:bubble3D val="0"/>
            <c:spPr>
              <a:solidFill>
                <a:schemeClr val="accent1"/>
              </a:solidFill>
              <a:ln>
                <a:noFill/>
              </a:ln>
              <a:effectLst/>
            </c:spPr>
            <c:extLst>
              <c:ext xmlns:c16="http://schemas.microsoft.com/office/drawing/2014/chart" uri="{C3380CC4-5D6E-409C-BE32-E72D297353CC}">
                <c16:uniqueId val="{00000003-F93D-4CC9-9D8D-E7F420AED669}"/>
              </c:ext>
            </c:extLst>
          </c:dPt>
          <c:dPt>
            <c:idx val="2"/>
            <c:invertIfNegative val="0"/>
            <c:bubble3D val="0"/>
            <c:spPr>
              <a:solidFill>
                <a:schemeClr val="accent1"/>
              </a:solidFill>
              <a:ln>
                <a:noFill/>
              </a:ln>
              <a:effectLst/>
            </c:spPr>
            <c:extLst>
              <c:ext xmlns:c16="http://schemas.microsoft.com/office/drawing/2014/chart" uri="{C3380CC4-5D6E-409C-BE32-E72D297353CC}">
                <c16:uniqueId val="{00000005-F93D-4CC9-9D8D-E7F420AED669}"/>
              </c:ext>
            </c:extLst>
          </c:dPt>
          <c:dPt>
            <c:idx val="3"/>
            <c:invertIfNegative val="0"/>
            <c:bubble3D val="0"/>
            <c:spPr>
              <a:solidFill>
                <a:schemeClr val="accent1"/>
              </a:solidFill>
              <a:ln>
                <a:noFill/>
              </a:ln>
              <a:effectLst/>
            </c:spPr>
            <c:extLst>
              <c:ext xmlns:c16="http://schemas.microsoft.com/office/drawing/2014/chart" uri="{C3380CC4-5D6E-409C-BE32-E72D297353CC}">
                <c16:uniqueId val="{00000007-F93D-4CC9-9D8D-E7F420AED669}"/>
              </c:ext>
            </c:extLst>
          </c:dPt>
          <c:dPt>
            <c:idx val="4"/>
            <c:invertIfNegative val="0"/>
            <c:bubble3D val="0"/>
            <c:spPr>
              <a:solidFill>
                <a:schemeClr val="accent1"/>
              </a:solidFill>
              <a:ln>
                <a:noFill/>
              </a:ln>
              <a:effectLst/>
            </c:spPr>
            <c:extLst>
              <c:ext xmlns:c16="http://schemas.microsoft.com/office/drawing/2014/chart" uri="{C3380CC4-5D6E-409C-BE32-E72D297353CC}">
                <c16:uniqueId val="{00000009-F93D-4CC9-9D8D-E7F420AED669}"/>
              </c:ext>
            </c:extLst>
          </c:dPt>
          <c:dPt>
            <c:idx val="5"/>
            <c:invertIfNegative val="0"/>
            <c:bubble3D val="0"/>
            <c:spPr>
              <a:solidFill>
                <a:schemeClr val="accent1"/>
              </a:solidFill>
              <a:ln>
                <a:noFill/>
              </a:ln>
              <a:effectLst/>
            </c:spPr>
            <c:extLst>
              <c:ext xmlns:c16="http://schemas.microsoft.com/office/drawing/2014/chart" uri="{C3380CC4-5D6E-409C-BE32-E72D297353CC}">
                <c16:uniqueId val="{0000000B-F93D-4CC9-9D8D-E7F420AED669}"/>
              </c:ext>
            </c:extLst>
          </c:dPt>
          <c:dPt>
            <c:idx val="6"/>
            <c:invertIfNegative val="0"/>
            <c:bubble3D val="0"/>
            <c:spPr>
              <a:solidFill>
                <a:schemeClr val="accent1"/>
              </a:solidFill>
              <a:ln>
                <a:noFill/>
              </a:ln>
              <a:effectLst/>
            </c:spPr>
            <c:extLst>
              <c:ext xmlns:c16="http://schemas.microsoft.com/office/drawing/2014/chart" uri="{C3380CC4-5D6E-409C-BE32-E72D297353CC}">
                <c16:uniqueId val="{0000000D-F93D-4CC9-9D8D-E7F420AED669}"/>
              </c:ext>
            </c:extLst>
          </c:dPt>
          <c:dPt>
            <c:idx val="7"/>
            <c:invertIfNegative val="0"/>
            <c:bubble3D val="0"/>
            <c:spPr>
              <a:solidFill>
                <a:schemeClr val="accent1"/>
              </a:solidFill>
              <a:ln>
                <a:noFill/>
              </a:ln>
              <a:effectLst/>
            </c:spPr>
            <c:extLst>
              <c:ext xmlns:c16="http://schemas.microsoft.com/office/drawing/2014/chart" uri="{C3380CC4-5D6E-409C-BE32-E72D297353CC}">
                <c16:uniqueId val="{0000000F-F93D-4CC9-9D8D-E7F420AED669}"/>
              </c:ext>
            </c:extLst>
          </c:dPt>
          <c:dPt>
            <c:idx val="8"/>
            <c:invertIfNegative val="0"/>
            <c:bubble3D val="0"/>
            <c:spPr>
              <a:solidFill>
                <a:schemeClr val="accent1"/>
              </a:solidFill>
              <a:ln>
                <a:noFill/>
              </a:ln>
              <a:effectLst/>
            </c:spPr>
            <c:extLst>
              <c:ext xmlns:c16="http://schemas.microsoft.com/office/drawing/2014/chart" uri="{C3380CC4-5D6E-409C-BE32-E72D297353CC}">
                <c16:uniqueId val="{00000011-F93D-4CC9-9D8D-E7F420AED669}"/>
              </c:ext>
            </c:extLst>
          </c:dPt>
          <c:dPt>
            <c:idx val="9"/>
            <c:invertIfNegative val="0"/>
            <c:bubble3D val="0"/>
            <c:spPr>
              <a:solidFill>
                <a:schemeClr val="accent1"/>
              </a:solidFill>
              <a:ln>
                <a:noFill/>
              </a:ln>
              <a:effectLst/>
            </c:spPr>
            <c:extLst>
              <c:ext xmlns:c16="http://schemas.microsoft.com/office/drawing/2014/chart" uri="{C3380CC4-5D6E-409C-BE32-E72D297353CC}">
                <c16:uniqueId val="{00000013-F93D-4CC9-9D8D-E7F420AED669}"/>
              </c:ext>
            </c:extLst>
          </c:dPt>
          <c:dPt>
            <c:idx val="10"/>
            <c:invertIfNegative val="0"/>
            <c:bubble3D val="0"/>
            <c:spPr>
              <a:solidFill>
                <a:schemeClr val="accent1"/>
              </a:solidFill>
              <a:ln>
                <a:noFill/>
              </a:ln>
              <a:effectLst/>
            </c:spPr>
            <c:extLst>
              <c:ext xmlns:c16="http://schemas.microsoft.com/office/drawing/2014/chart" uri="{C3380CC4-5D6E-409C-BE32-E72D297353CC}">
                <c16:uniqueId val="{00000015-F93D-4CC9-9D8D-E7F420AED669}"/>
              </c:ext>
            </c:extLst>
          </c:dPt>
          <c:dLbls>
            <c:spPr>
              <a:noFill/>
              <a:ln>
                <a:noFill/>
              </a:ln>
              <a:effectLst/>
            </c:spPr>
            <c:txPr>
              <a:bodyPr rot="0" spcFirstLastPara="1" vertOverflow="ellipsis" vert="horz" wrap="square" anchor="ctr" anchorCtr="1"/>
              <a:lstStyle/>
              <a:p>
                <a:pPr>
                  <a:defRPr sz="900" b="0" i="0" u="none" strike="noStrike" kern="1200" baseline="0">
                    <a:solidFill>
                      <a:schemeClr val="bg1"/>
                    </a:solidFill>
                    <a:latin typeface="+mn-lt"/>
                    <a:ea typeface="+mn-ea"/>
                    <a:cs typeface="+mn-cs"/>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Bruttoprämiensplit!$B$4</c:f>
              <c:numCache>
                <c:formatCode>0%</c:formatCode>
                <c:ptCount val="1"/>
                <c:pt idx="0">
                  <c:v>0.27915484376310368</c:v>
                </c:pt>
              </c:numCache>
            </c:numRef>
          </c:val>
          <c:extLst>
            <c:ext xmlns:c16="http://schemas.microsoft.com/office/drawing/2014/chart" uri="{C3380CC4-5D6E-409C-BE32-E72D297353CC}">
              <c16:uniqueId val="{00000016-F93D-4CC9-9D8D-E7F420AED669}"/>
            </c:ext>
          </c:extLst>
        </c:ser>
        <c:ser>
          <c:idx val="1"/>
          <c:order val="1"/>
          <c:tx>
            <c:strRef>
              <c:f>Bruttoprämiensplit!$A$5</c:f>
              <c:strCache>
                <c:ptCount val="1"/>
                <c:pt idx="0">
                  <c:v>Asien-Pazifik</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bg1"/>
                    </a:solidFill>
                    <a:latin typeface="+mn-lt"/>
                    <a:ea typeface="+mn-ea"/>
                    <a:cs typeface="+mn-cs"/>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Bruttoprämiensplit!$B$5</c:f>
              <c:numCache>
                <c:formatCode>0%</c:formatCode>
                <c:ptCount val="1"/>
                <c:pt idx="0">
                  <c:v>0.12338930547161503</c:v>
                </c:pt>
              </c:numCache>
            </c:numRef>
          </c:val>
          <c:extLst>
            <c:ext xmlns:c16="http://schemas.microsoft.com/office/drawing/2014/chart" uri="{C3380CC4-5D6E-409C-BE32-E72D297353CC}">
              <c16:uniqueId val="{00000016-9A8C-441C-9F09-9D52C8CEEEB1}"/>
            </c:ext>
          </c:extLst>
        </c:ser>
        <c:ser>
          <c:idx val="2"/>
          <c:order val="2"/>
          <c:tx>
            <c:strRef>
              <c:f>Bruttoprämiensplit!$A$6</c:f>
              <c:strCache>
                <c:ptCount val="1"/>
                <c:pt idx="0">
                  <c:v>Europa, Naher Osten &amp; Afrika</c:v>
                </c:pt>
              </c:strCache>
            </c:strRef>
          </c:tx>
          <c:spPr>
            <a:solidFill>
              <a:schemeClr val="accent3"/>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bg1"/>
                    </a:solidFill>
                    <a:latin typeface="+mn-lt"/>
                    <a:ea typeface="+mn-ea"/>
                    <a:cs typeface="+mn-cs"/>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Bruttoprämiensplit!$B$6</c:f>
              <c:numCache>
                <c:formatCode>0%</c:formatCode>
                <c:ptCount val="1"/>
                <c:pt idx="0">
                  <c:v>0.23463611046770214</c:v>
                </c:pt>
              </c:numCache>
            </c:numRef>
          </c:val>
          <c:extLst>
            <c:ext xmlns:c16="http://schemas.microsoft.com/office/drawing/2014/chart" uri="{C3380CC4-5D6E-409C-BE32-E72D297353CC}">
              <c16:uniqueId val="{00000017-9A8C-441C-9F09-9D52C8CEEEB1}"/>
            </c:ext>
          </c:extLst>
        </c:ser>
        <c:ser>
          <c:idx val="3"/>
          <c:order val="3"/>
          <c:tx>
            <c:strRef>
              <c:f>Bruttoprämiensplit!$A$7</c:f>
              <c:strCache>
                <c:ptCount val="1"/>
                <c:pt idx="0">
                  <c:v>Fakultative RV</c:v>
                </c:pt>
              </c:strCache>
            </c:strRef>
          </c:tx>
          <c:spPr>
            <a:solidFill>
              <a:schemeClr val="accent4"/>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bg1"/>
                    </a:solidFill>
                    <a:latin typeface="+mn-lt"/>
                    <a:ea typeface="+mn-ea"/>
                    <a:cs typeface="+mn-cs"/>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Bruttoprämiensplit!$B$7</c:f>
              <c:numCache>
                <c:formatCode>0%</c:formatCode>
                <c:ptCount val="1"/>
                <c:pt idx="0">
                  <c:v>6.2264046987058286E-2</c:v>
                </c:pt>
              </c:numCache>
            </c:numRef>
          </c:val>
          <c:extLst>
            <c:ext xmlns:c16="http://schemas.microsoft.com/office/drawing/2014/chart" uri="{C3380CC4-5D6E-409C-BE32-E72D297353CC}">
              <c16:uniqueId val="{00000018-9A8C-441C-9F09-9D52C8CEEEB1}"/>
            </c:ext>
          </c:extLst>
        </c:ser>
        <c:ser>
          <c:idx val="4"/>
          <c:order val="4"/>
          <c:tx>
            <c:strRef>
              <c:f>Bruttoprämiensplit!$A$8</c:f>
              <c:strCache>
                <c:ptCount val="1"/>
                <c:pt idx="0">
                  <c:v>Strukturierte RV &amp; ILS</c:v>
                </c:pt>
              </c:strCache>
            </c:strRef>
          </c:tx>
          <c:spPr>
            <a:solidFill>
              <a:schemeClr val="accent5"/>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bg1"/>
                    </a:solidFill>
                    <a:latin typeface="+mn-lt"/>
                    <a:ea typeface="+mn-ea"/>
                    <a:cs typeface="+mn-cs"/>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Bruttoprämiensplit!$B$8</c:f>
              <c:numCache>
                <c:formatCode>0%</c:formatCode>
                <c:ptCount val="1"/>
                <c:pt idx="0">
                  <c:v>0.18152016994220416</c:v>
                </c:pt>
              </c:numCache>
            </c:numRef>
          </c:val>
          <c:extLst>
            <c:ext xmlns:c16="http://schemas.microsoft.com/office/drawing/2014/chart" uri="{C3380CC4-5D6E-409C-BE32-E72D297353CC}">
              <c16:uniqueId val="{00000019-9A8C-441C-9F09-9D52C8CEEEB1}"/>
            </c:ext>
          </c:extLst>
        </c:ser>
        <c:ser>
          <c:idx val="5"/>
          <c:order val="5"/>
          <c:tx>
            <c:strRef>
              <c:f>Bruttoprämiensplit!$A$9</c:f>
              <c:strCache>
                <c:ptCount val="1"/>
                <c:pt idx="0">
                  <c:v>Luftfahrt &amp; Transport</c:v>
                </c:pt>
              </c:strCache>
            </c:strRef>
          </c:tx>
          <c:spPr>
            <a:solidFill>
              <a:schemeClr val="accent6"/>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bg1"/>
                    </a:solidFill>
                    <a:latin typeface="+mn-lt"/>
                    <a:ea typeface="+mn-ea"/>
                    <a:cs typeface="+mn-cs"/>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Bruttoprämiensplit!$B$9</c:f>
              <c:numCache>
                <c:formatCode>0%</c:formatCode>
                <c:ptCount val="1"/>
                <c:pt idx="0">
                  <c:v>3.2754257148711684E-2</c:v>
                </c:pt>
              </c:numCache>
            </c:numRef>
          </c:val>
          <c:extLst>
            <c:ext xmlns:c16="http://schemas.microsoft.com/office/drawing/2014/chart" uri="{C3380CC4-5D6E-409C-BE32-E72D297353CC}">
              <c16:uniqueId val="{0000001A-9A8C-441C-9F09-9D52C8CEEEB1}"/>
            </c:ext>
          </c:extLst>
        </c:ser>
        <c:ser>
          <c:idx val="6"/>
          <c:order val="6"/>
          <c:tx>
            <c:strRef>
              <c:f>Bruttoprämiensplit!$A$10</c:f>
              <c:strCache>
                <c:ptCount val="1"/>
                <c:pt idx="0">
                  <c:v>Agrargeschäft</c:v>
                </c:pt>
              </c:strCache>
            </c:strRef>
          </c:tx>
          <c:spPr>
            <a:solidFill>
              <a:schemeClr val="accent1">
                <a:lumMod val="60000"/>
              </a:schemeClr>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bg1"/>
                    </a:solidFill>
                    <a:latin typeface="+mn-lt"/>
                    <a:ea typeface="+mn-ea"/>
                    <a:cs typeface="+mn-cs"/>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Bruttoprämiensplit!$B$10</c:f>
              <c:numCache>
                <c:formatCode>0%</c:formatCode>
                <c:ptCount val="1"/>
                <c:pt idx="0">
                  <c:v>3.9024663882949416E-2</c:v>
                </c:pt>
              </c:numCache>
            </c:numRef>
          </c:val>
          <c:extLst>
            <c:ext xmlns:c16="http://schemas.microsoft.com/office/drawing/2014/chart" uri="{C3380CC4-5D6E-409C-BE32-E72D297353CC}">
              <c16:uniqueId val="{0000001B-9A8C-441C-9F09-9D52C8CEEEB1}"/>
            </c:ext>
          </c:extLst>
        </c:ser>
        <c:ser>
          <c:idx val="7"/>
          <c:order val="7"/>
          <c:tx>
            <c:strRef>
              <c:f>Bruttoprämiensplit!$A$11</c:f>
              <c:strCache>
                <c:ptCount val="1"/>
                <c:pt idx="0">
                  <c:v>Kredit, Kaution &amp; pol. Risiken</c:v>
                </c:pt>
              </c:strCache>
            </c:strRef>
          </c:tx>
          <c:spPr>
            <a:solidFill>
              <a:schemeClr val="accent2">
                <a:lumMod val="60000"/>
              </a:schemeClr>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bg1"/>
                    </a:solidFill>
                    <a:latin typeface="+mn-lt"/>
                    <a:ea typeface="+mn-ea"/>
                    <a:cs typeface="+mn-cs"/>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Bruttoprämiensplit!$B$11</c:f>
              <c:numCache>
                <c:formatCode>0%</c:formatCode>
                <c:ptCount val="1"/>
                <c:pt idx="0">
                  <c:v>4.7256602336655698E-2</c:v>
                </c:pt>
              </c:numCache>
            </c:numRef>
          </c:val>
          <c:extLst>
            <c:ext xmlns:c16="http://schemas.microsoft.com/office/drawing/2014/chart" uri="{C3380CC4-5D6E-409C-BE32-E72D297353CC}">
              <c16:uniqueId val="{0000001C-9A8C-441C-9F09-9D52C8CEEEB1}"/>
            </c:ext>
          </c:extLst>
        </c:ser>
        <c:dLbls>
          <c:showLegendKey val="0"/>
          <c:showVal val="0"/>
          <c:showCatName val="0"/>
          <c:showSerName val="0"/>
          <c:showPercent val="0"/>
          <c:showBubbleSize val="0"/>
        </c:dLbls>
        <c:gapWidth val="150"/>
        <c:overlap val="100"/>
        <c:axId val="1046767232"/>
        <c:axId val="1046767952"/>
      </c:barChart>
      <c:catAx>
        <c:axId val="1046767232"/>
        <c:scaling>
          <c:orientation val="minMax"/>
        </c:scaling>
        <c:delete val="1"/>
        <c:axPos val="b"/>
        <c:majorTickMark val="none"/>
        <c:minorTickMark val="none"/>
        <c:tickLblPos val="nextTo"/>
        <c:crossAx val="1046767952"/>
        <c:crosses val="autoZero"/>
        <c:auto val="1"/>
        <c:lblAlgn val="ctr"/>
        <c:lblOffset val="100"/>
        <c:noMultiLvlLbl val="0"/>
      </c:catAx>
      <c:valAx>
        <c:axId val="1046767952"/>
        <c:scaling>
          <c:orientation val="minMax"/>
        </c:scaling>
        <c:delete val="1"/>
        <c:axPos val="l"/>
        <c:numFmt formatCode="0%" sourceLinked="1"/>
        <c:majorTickMark val="none"/>
        <c:minorTickMark val="none"/>
        <c:tickLblPos val="nextTo"/>
        <c:crossAx val="1046767232"/>
        <c:crosses val="autoZero"/>
        <c:crossBetween val="between"/>
      </c:valAx>
      <c:spPr>
        <a:noFill/>
        <a:ln>
          <a:noFill/>
        </a:ln>
        <a:effectLst/>
      </c:spPr>
    </c:plotArea>
    <c:legend>
      <c:legendPos val="l"/>
      <c:layout>
        <c:manualLayout>
          <c:xMode val="edge"/>
          <c:yMode val="edge"/>
          <c:x val="0.15280191334126664"/>
          <c:y val="4.7307272760682292E-2"/>
          <c:w val="0.51732222430654118"/>
          <c:h val="0.86925716143209486"/>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de-DE"/>
        </a:p>
      </c:txPr>
    </c:legend>
    <c:plotVisOnly val="1"/>
    <c:dispBlanksAs val="zero"/>
    <c:showDLblsOverMax val="0"/>
  </c:chart>
  <c:spPr>
    <a:noFill/>
    <a:ln w="9525" cap="flat" cmpd="sng" algn="ctr">
      <a:noFill/>
      <a:round/>
    </a:ln>
    <a:effectLst/>
  </c:spPr>
  <c:txPr>
    <a:bodyPr/>
    <a:lstStyle/>
    <a:p>
      <a:pPr>
        <a:defRPr>
          <a:solidFill>
            <a:schemeClr val="bg1"/>
          </a:solidFill>
        </a:defRPr>
      </a:pPr>
      <a:endParaRPr lang="de-DE"/>
    </a:p>
  </c:txPr>
  <c:printSettings>
    <c:headerFooter alignWithMargins="0"/>
    <c:pageMargins b="1" l="0.75" r="0.75" t="1" header="0.5" footer="0.5"/>
    <c:pageSetup paperSize="9"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
          <c:y val="3.3707055072693837E-2"/>
          <c:w val="0.28315399226199467"/>
          <c:h val="0.93215859030837001"/>
        </c:manualLayout>
      </c:layout>
      <c:barChart>
        <c:barDir val="col"/>
        <c:grouping val="percentStacked"/>
        <c:varyColors val="0"/>
        <c:ser>
          <c:idx val="0"/>
          <c:order val="0"/>
          <c:tx>
            <c:strRef>
              <c:f>Bruttoprämiensplit!$A$15</c:f>
              <c:strCache>
                <c:ptCount val="1"/>
                <c:pt idx="0">
                  <c:v>Deutschland</c:v>
                </c:pt>
              </c:strCache>
            </c:strRef>
          </c:tx>
          <c:spPr>
            <a:solidFill>
              <a:schemeClr val="accent1"/>
            </a:solidFill>
            <a:ln>
              <a:noFill/>
            </a:ln>
            <a:effectLst/>
          </c:spPr>
          <c:invertIfNegative val="0"/>
          <c:dPt>
            <c:idx val="1"/>
            <c:invertIfNegative val="0"/>
            <c:bubble3D val="0"/>
            <c:spPr>
              <a:solidFill>
                <a:schemeClr val="accent1"/>
              </a:solidFill>
              <a:ln>
                <a:noFill/>
              </a:ln>
              <a:effectLst/>
            </c:spPr>
            <c:extLst>
              <c:ext xmlns:c16="http://schemas.microsoft.com/office/drawing/2014/chart" uri="{C3380CC4-5D6E-409C-BE32-E72D297353CC}">
                <c16:uniqueId val="{00000001-ECEB-4BC9-AB87-9B4A1342B286}"/>
              </c:ext>
            </c:extLst>
          </c:dPt>
          <c:dPt>
            <c:idx val="2"/>
            <c:invertIfNegative val="0"/>
            <c:bubble3D val="0"/>
            <c:spPr>
              <a:solidFill>
                <a:schemeClr val="accent1"/>
              </a:solidFill>
              <a:ln>
                <a:noFill/>
              </a:ln>
              <a:effectLst/>
            </c:spPr>
            <c:extLst>
              <c:ext xmlns:c16="http://schemas.microsoft.com/office/drawing/2014/chart" uri="{C3380CC4-5D6E-409C-BE32-E72D297353CC}">
                <c16:uniqueId val="{00000003-ECEB-4BC9-AB87-9B4A1342B286}"/>
              </c:ext>
            </c:extLst>
          </c:dPt>
          <c:dPt>
            <c:idx val="3"/>
            <c:invertIfNegative val="0"/>
            <c:bubble3D val="0"/>
            <c:spPr>
              <a:solidFill>
                <a:schemeClr val="accent1"/>
              </a:solidFill>
              <a:ln>
                <a:noFill/>
              </a:ln>
              <a:effectLst/>
            </c:spPr>
            <c:extLst>
              <c:ext xmlns:c16="http://schemas.microsoft.com/office/drawing/2014/chart" uri="{C3380CC4-5D6E-409C-BE32-E72D297353CC}">
                <c16:uniqueId val="{00000005-ECEB-4BC9-AB87-9B4A1342B286}"/>
              </c:ext>
            </c:extLst>
          </c:dPt>
          <c:dPt>
            <c:idx val="4"/>
            <c:invertIfNegative val="0"/>
            <c:bubble3D val="0"/>
            <c:spPr>
              <a:solidFill>
                <a:schemeClr val="accent1"/>
              </a:solidFill>
              <a:ln>
                <a:noFill/>
              </a:ln>
              <a:effectLst/>
            </c:spPr>
            <c:extLst>
              <c:ext xmlns:c16="http://schemas.microsoft.com/office/drawing/2014/chart" uri="{C3380CC4-5D6E-409C-BE32-E72D297353CC}">
                <c16:uniqueId val="{00000007-ECEB-4BC9-AB87-9B4A1342B286}"/>
              </c:ext>
            </c:extLst>
          </c:dPt>
          <c:dPt>
            <c:idx val="5"/>
            <c:invertIfNegative val="0"/>
            <c:bubble3D val="0"/>
            <c:spPr>
              <a:solidFill>
                <a:schemeClr val="accent1"/>
              </a:solidFill>
              <a:ln>
                <a:noFill/>
              </a:ln>
              <a:effectLst/>
            </c:spPr>
            <c:extLst>
              <c:ext xmlns:c16="http://schemas.microsoft.com/office/drawing/2014/chart" uri="{C3380CC4-5D6E-409C-BE32-E72D297353CC}">
                <c16:uniqueId val="{00000009-ECEB-4BC9-AB87-9B4A1342B286}"/>
              </c:ext>
            </c:extLst>
          </c:dPt>
          <c:dPt>
            <c:idx val="6"/>
            <c:invertIfNegative val="0"/>
            <c:bubble3D val="0"/>
            <c:spPr>
              <a:solidFill>
                <a:schemeClr val="accent1"/>
              </a:solidFill>
              <a:ln>
                <a:noFill/>
              </a:ln>
              <a:effectLst/>
            </c:spPr>
            <c:extLst>
              <c:ext xmlns:c16="http://schemas.microsoft.com/office/drawing/2014/chart" uri="{C3380CC4-5D6E-409C-BE32-E72D297353CC}">
                <c16:uniqueId val="{0000000B-ECEB-4BC9-AB87-9B4A1342B286}"/>
              </c:ext>
            </c:extLst>
          </c:dPt>
          <c:dPt>
            <c:idx val="7"/>
            <c:invertIfNegative val="0"/>
            <c:bubble3D val="0"/>
            <c:spPr>
              <a:solidFill>
                <a:schemeClr val="accent1"/>
              </a:solidFill>
              <a:ln>
                <a:noFill/>
              </a:ln>
              <a:effectLst/>
            </c:spPr>
            <c:extLst>
              <c:ext xmlns:c16="http://schemas.microsoft.com/office/drawing/2014/chart" uri="{C3380CC4-5D6E-409C-BE32-E72D297353CC}">
                <c16:uniqueId val="{0000000D-ECEB-4BC9-AB87-9B4A1342B286}"/>
              </c:ext>
            </c:extLst>
          </c:dPt>
          <c:dPt>
            <c:idx val="8"/>
            <c:invertIfNegative val="0"/>
            <c:bubble3D val="0"/>
            <c:spPr>
              <a:solidFill>
                <a:schemeClr val="accent1"/>
              </a:solidFill>
              <a:ln>
                <a:noFill/>
              </a:ln>
              <a:effectLst/>
            </c:spPr>
            <c:extLst>
              <c:ext xmlns:c16="http://schemas.microsoft.com/office/drawing/2014/chart" uri="{C3380CC4-5D6E-409C-BE32-E72D297353CC}">
                <c16:uniqueId val="{0000000F-ECEB-4BC9-AB87-9B4A1342B286}"/>
              </c:ext>
            </c:extLst>
          </c:dPt>
          <c:dPt>
            <c:idx val="9"/>
            <c:invertIfNegative val="0"/>
            <c:bubble3D val="0"/>
            <c:extLst>
              <c:ext xmlns:c16="http://schemas.microsoft.com/office/drawing/2014/chart" uri="{C3380CC4-5D6E-409C-BE32-E72D297353CC}">
                <c16:uniqueId val="{00000010-ECEB-4BC9-AB87-9B4A1342B286}"/>
              </c:ext>
            </c:extLst>
          </c:dPt>
          <c:dPt>
            <c:idx val="10"/>
            <c:invertIfNegative val="0"/>
            <c:bubble3D val="0"/>
            <c:extLst>
              <c:ext xmlns:c16="http://schemas.microsoft.com/office/drawing/2014/chart" uri="{C3380CC4-5D6E-409C-BE32-E72D297353CC}">
                <c16:uniqueId val="{00000011-ECEB-4BC9-AB87-9B4A1342B286}"/>
              </c:ext>
            </c:extLst>
          </c:dPt>
          <c:dLbls>
            <c:spPr>
              <a:noFill/>
              <a:ln>
                <a:noFill/>
              </a:ln>
              <a:effectLst/>
            </c:spPr>
            <c:txPr>
              <a:bodyPr rot="0" spcFirstLastPara="1" vertOverflow="ellipsis" vert="horz" wrap="square" anchor="ctr" anchorCtr="1"/>
              <a:lstStyle/>
              <a:p>
                <a:pPr>
                  <a:defRPr sz="900" b="0" i="0" u="none" strike="noStrike" kern="1200" baseline="0">
                    <a:solidFill>
                      <a:schemeClr val="bg1"/>
                    </a:solidFill>
                    <a:latin typeface="+mn-lt"/>
                    <a:ea typeface="+mn-ea"/>
                    <a:cs typeface="+mn-cs"/>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Bruttoprämiensplit!$B$15</c:f>
              <c:numCache>
                <c:formatCode>0%</c:formatCode>
                <c:ptCount val="1"/>
                <c:pt idx="0">
                  <c:v>7.6498314897259251E-2</c:v>
                </c:pt>
              </c:numCache>
            </c:numRef>
          </c:val>
          <c:extLst>
            <c:ext xmlns:c16="http://schemas.microsoft.com/office/drawing/2014/chart" uri="{C3380CC4-5D6E-409C-BE32-E72D297353CC}">
              <c16:uniqueId val="{00000013-ECEB-4BC9-AB87-9B4A1342B286}"/>
            </c:ext>
          </c:extLst>
        </c:ser>
        <c:ser>
          <c:idx val="1"/>
          <c:order val="1"/>
          <c:tx>
            <c:strRef>
              <c:f>Bruttoprämiensplit!$A$16</c:f>
              <c:strCache>
                <c:ptCount val="1"/>
                <c:pt idx="0">
                  <c:v>Großbritannien</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bg1"/>
                    </a:solidFill>
                    <a:latin typeface="+mn-lt"/>
                    <a:ea typeface="+mn-ea"/>
                    <a:cs typeface="+mn-cs"/>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Bruttoprämiensplit!$B$16</c:f>
              <c:numCache>
                <c:formatCode>0%</c:formatCode>
                <c:ptCount val="1"/>
                <c:pt idx="0">
                  <c:v>0.10819726698327972</c:v>
                </c:pt>
              </c:numCache>
            </c:numRef>
          </c:val>
          <c:extLst>
            <c:ext xmlns:c16="http://schemas.microsoft.com/office/drawing/2014/chart" uri="{C3380CC4-5D6E-409C-BE32-E72D297353CC}">
              <c16:uniqueId val="{00000012-CBF6-47D7-8C82-0C1E9FFB8C44}"/>
            </c:ext>
          </c:extLst>
        </c:ser>
        <c:ser>
          <c:idx val="2"/>
          <c:order val="2"/>
          <c:tx>
            <c:strRef>
              <c:f>Bruttoprämiensplit!$A$17</c:f>
              <c:strCache>
                <c:ptCount val="1"/>
                <c:pt idx="0">
                  <c:v>Frankreich</c:v>
                </c:pt>
              </c:strCache>
            </c:strRef>
          </c:tx>
          <c:spPr>
            <a:solidFill>
              <a:schemeClr val="accent3"/>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bg1"/>
                    </a:solidFill>
                    <a:latin typeface="+mn-lt"/>
                    <a:ea typeface="+mn-ea"/>
                    <a:cs typeface="+mn-cs"/>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Bruttoprämiensplit!$B$17</c:f>
              <c:numCache>
                <c:formatCode>0%</c:formatCode>
                <c:ptCount val="1"/>
                <c:pt idx="0">
                  <c:v>2.9600746556981434E-2</c:v>
                </c:pt>
              </c:numCache>
            </c:numRef>
          </c:val>
          <c:extLst>
            <c:ext xmlns:c16="http://schemas.microsoft.com/office/drawing/2014/chart" uri="{C3380CC4-5D6E-409C-BE32-E72D297353CC}">
              <c16:uniqueId val="{00000013-CBF6-47D7-8C82-0C1E9FFB8C44}"/>
            </c:ext>
          </c:extLst>
        </c:ser>
        <c:ser>
          <c:idx val="3"/>
          <c:order val="3"/>
          <c:tx>
            <c:strRef>
              <c:f>Bruttoprämiensplit!$A$18</c:f>
              <c:strCache>
                <c:ptCount val="1"/>
                <c:pt idx="0">
                  <c:v>Restliches Europa</c:v>
                </c:pt>
              </c:strCache>
            </c:strRef>
          </c:tx>
          <c:spPr>
            <a:solidFill>
              <a:schemeClr val="accent4"/>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bg1"/>
                    </a:solidFill>
                    <a:latin typeface="+mn-lt"/>
                    <a:ea typeface="+mn-ea"/>
                    <a:cs typeface="+mn-cs"/>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Bruttoprämiensplit!$B$18</c:f>
              <c:numCache>
                <c:formatCode>0%</c:formatCode>
                <c:ptCount val="1"/>
                <c:pt idx="0">
                  <c:v>0.1025980896225013</c:v>
                </c:pt>
              </c:numCache>
            </c:numRef>
          </c:val>
          <c:extLst>
            <c:ext xmlns:c16="http://schemas.microsoft.com/office/drawing/2014/chart" uri="{C3380CC4-5D6E-409C-BE32-E72D297353CC}">
              <c16:uniqueId val="{00000014-CBF6-47D7-8C82-0C1E9FFB8C44}"/>
            </c:ext>
          </c:extLst>
        </c:ser>
        <c:ser>
          <c:idx val="4"/>
          <c:order val="4"/>
          <c:tx>
            <c:strRef>
              <c:f>Bruttoprämiensplit!$A$19</c:f>
              <c:strCache>
                <c:ptCount val="1"/>
                <c:pt idx="0">
                  <c:v>Nordamerika</c:v>
                </c:pt>
              </c:strCache>
            </c:strRef>
          </c:tx>
          <c:spPr>
            <a:solidFill>
              <a:schemeClr val="accent5"/>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bg1"/>
                    </a:solidFill>
                    <a:latin typeface="+mn-lt"/>
                    <a:ea typeface="+mn-ea"/>
                    <a:cs typeface="+mn-cs"/>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Bruttoprämiensplit!$B$19</c:f>
              <c:numCache>
                <c:formatCode>0%</c:formatCode>
                <c:ptCount val="1"/>
                <c:pt idx="0">
                  <c:v>0.46360237519243458</c:v>
                </c:pt>
              </c:numCache>
            </c:numRef>
          </c:val>
          <c:extLst>
            <c:ext xmlns:c16="http://schemas.microsoft.com/office/drawing/2014/chart" uri="{C3380CC4-5D6E-409C-BE32-E72D297353CC}">
              <c16:uniqueId val="{00000015-CBF6-47D7-8C82-0C1E9FFB8C44}"/>
            </c:ext>
          </c:extLst>
        </c:ser>
        <c:ser>
          <c:idx val="5"/>
          <c:order val="5"/>
          <c:tx>
            <c:strRef>
              <c:f>Bruttoprämiensplit!$A$20</c:f>
              <c:strCache>
                <c:ptCount val="1"/>
                <c:pt idx="0">
                  <c:v>Asien</c:v>
                </c:pt>
              </c:strCache>
            </c:strRef>
          </c:tx>
          <c:spPr>
            <a:solidFill>
              <a:schemeClr val="accent6"/>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bg1"/>
                    </a:solidFill>
                    <a:latin typeface="+mn-lt"/>
                    <a:ea typeface="+mn-ea"/>
                    <a:cs typeface="+mn-cs"/>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Bruttoprämiensplit!$B$20</c:f>
              <c:numCache>
                <c:formatCode>0%</c:formatCode>
                <c:ptCount val="1"/>
                <c:pt idx="0">
                  <c:v>0.12780033167101562</c:v>
                </c:pt>
              </c:numCache>
            </c:numRef>
          </c:val>
          <c:extLst>
            <c:ext xmlns:c16="http://schemas.microsoft.com/office/drawing/2014/chart" uri="{C3380CC4-5D6E-409C-BE32-E72D297353CC}">
              <c16:uniqueId val="{00000016-CBF6-47D7-8C82-0C1E9FFB8C44}"/>
            </c:ext>
          </c:extLst>
        </c:ser>
        <c:ser>
          <c:idx val="6"/>
          <c:order val="6"/>
          <c:tx>
            <c:strRef>
              <c:f>Bruttoprämiensplit!$A$21</c:f>
              <c:strCache>
                <c:ptCount val="1"/>
                <c:pt idx="0">
                  <c:v>Australien</c:v>
                </c:pt>
              </c:strCache>
            </c:strRef>
          </c:tx>
          <c:spPr>
            <a:solidFill>
              <a:schemeClr val="accent1">
                <a:lumMod val="60000"/>
              </a:schemeClr>
            </a:solidFill>
            <a:ln>
              <a:noFill/>
            </a:ln>
            <a:effectLst/>
          </c:spPr>
          <c:invertIfNegative val="0"/>
          <c:dLbls>
            <c:dLbl>
              <c:idx val="0"/>
              <c:layout>
                <c:manualLayout>
                  <c:x val="-2.2449220570132426E-2"/>
                  <c:y val="-9.5362988488265352E-18"/>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61E7-4FC5-9B53-71C3506DFD13}"/>
                </c:ext>
              </c:extLst>
            </c:dLbl>
            <c:spPr>
              <a:noFill/>
              <a:ln>
                <a:noFill/>
              </a:ln>
              <a:effectLst/>
            </c:spPr>
            <c:txPr>
              <a:bodyPr rot="0" spcFirstLastPara="1" vertOverflow="ellipsis" vert="horz" wrap="square" anchor="ctr" anchorCtr="1"/>
              <a:lstStyle/>
              <a:p>
                <a:pPr>
                  <a:defRPr sz="900" b="0" i="0" u="none" strike="noStrike" kern="1200" baseline="0">
                    <a:solidFill>
                      <a:schemeClr val="bg1"/>
                    </a:solidFill>
                    <a:latin typeface="+mn-lt"/>
                    <a:ea typeface="+mn-ea"/>
                    <a:cs typeface="+mn-cs"/>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Bruttoprämiensplit!$B$21</c:f>
              <c:numCache>
                <c:formatCode>0%</c:formatCode>
                <c:ptCount val="1"/>
                <c:pt idx="0">
                  <c:v>4.0501905027966162E-2</c:v>
                </c:pt>
              </c:numCache>
            </c:numRef>
          </c:val>
          <c:extLst>
            <c:ext xmlns:c16="http://schemas.microsoft.com/office/drawing/2014/chart" uri="{C3380CC4-5D6E-409C-BE32-E72D297353CC}">
              <c16:uniqueId val="{00000017-CBF6-47D7-8C82-0C1E9FFB8C44}"/>
            </c:ext>
          </c:extLst>
        </c:ser>
        <c:ser>
          <c:idx val="7"/>
          <c:order val="7"/>
          <c:tx>
            <c:strRef>
              <c:f>Bruttoprämiensplit!$A$22</c:f>
              <c:strCache>
                <c:ptCount val="1"/>
                <c:pt idx="0">
                  <c:v>Afrika</c:v>
                </c:pt>
              </c:strCache>
            </c:strRef>
          </c:tx>
          <c:spPr>
            <a:solidFill>
              <a:schemeClr val="accent2">
                <a:lumMod val="60000"/>
              </a:schemeClr>
            </a:solidFill>
            <a:ln>
              <a:noFill/>
            </a:ln>
            <a:effectLst/>
          </c:spPr>
          <c:invertIfNegative val="0"/>
          <c:dLbls>
            <c:dLbl>
              <c:idx val="0"/>
              <c:layout>
                <c:manualLayout>
                  <c:x val="3.1428908798185398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61E7-4FC5-9B53-71C3506DFD13}"/>
                </c:ext>
              </c:extLst>
            </c:dLbl>
            <c:spPr>
              <a:noFill/>
              <a:ln>
                <a:noFill/>
              </a:ln>
              <a:effectLst/>
            </c:spPr>
            <c:txPr>
              <a:bodyPr rot="0" spcFirstLastPara="1" vertOverflow="ellipsis" vert="horz" wrap="square" anchor="ctr" anchorCtr="1"/>
              <a:lstStyle/>
              <a:p>
                <a:pPr>
                  <a:defRPr sz="900" b="0" i="0" u="none" strike="noStrike" kern="1200" baseline="0">
                    <a:solidFill>
                      <a:schemeClr val="bg1"/>
                    </a:solidFill>
                    <a:latin typeface="+mn-lt"/>
                    <a:ea typeface="+mn-ea"/>
                    <a:cs typeface="+mn-cs"/>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Bruttoprämiensplit!$B$22</c:f>
              <c:numCache>
                <c:formatCode>0%</c:formatCode>
                <c:ptCount val="1"/>
                <c:pt idx="0">
                  <c:v>1.2101831323296024E-2</c:v>
                </c:pt>
              </c:numCache>
            </c:numRef>
          </c:val>
          <c:extLst>
            <c:ext xmlns:c16="http://schemas.microsoft.com/office/drawing/2014/chart" uri="{C3380CC4-5D6E-409C-BE32-E72D297353CC}">
              <c16:uniqueId val="{00000018-CBF6-47D7-8C82-0C1E9FFB8C44}"/>
            </c:ext>
          </c:extLst>
        </c:ser>
        <c:ser>
          <c:idx val="8"/>
          <c:order val="8"/>
          <c:tx>
            <c:strRef>
              <c:f>Bruttoprämiensplit!$A$23</c:f>
              <c:strCache>
                <c:ptCount val="1"/>
                <c:pt idx="0">
                  <c:v>Übrige</c:v>
                </c:pt>
              </c:strCache>
            </c:strRef>
          </c:tx>
          <c:spPr>
            <a:solidFill>
              <a:schemeClr val="accent3">
                <a:lumMod val="60000"/>
              </a:schemeClr>
            </a:solidFill>
            <a:ln>
              <a:noFill/>
            </a:ln>
            <a:effectLst/>
          </c:spPr>
          <c:invertIfNegative val="0"/>
          <c:dLbls>
            <c:dLbl>
              <c:idx val="0"/>
              <c:layout>
                <c:manualLayout>
                  <c:x val="-1.795937645610594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61E7-4FC5-9B53-71C3506DFD13}"/>
                </c:ext>
              </c:extLst>
            </c:dLbl>
            <c:spPr>
              <a:noFill/>
              <a:ln>
                <a:noFill/>
              </a:ln>
              <a:effectLst/>
            </c:spPr>
            <c:txPr>
              <a:bodyPr rot="0" spcFirstLastPara="1" vertOverflow="ellipsis" vert="horz" wrap="square" anchor="ctr" anchorCtr="1"/>
              <a:lstStyle/>
              <a:p>
                <a:pPr>
                  <a:defRPr sz="900" b="0" i="0" u="none" strike="noStrike" kern="1200" baseline="0">
                    <a:solidFill>
                      <a:schemeClr val="bg1"/>
                    </a:solidFill>
                    <a:latin typeface="+mn-lt"/>
                    <a:ea typeface="+mn-ea"/>
                    <a:cs typeface="+mn-cs"/>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Bruttoprämiensplit!$B$23</c:f>
              <c:numCache>
                <c:formatCode>0%</c:formatCode>
                <c:ptCount val="1"/>
                <c:pt idx="0">
                  <c:v>3.9099138725265839E-2</c:v>
                </c:pt>
              </c:numCache>
            </c:numRef>
          </c:val>
          <c:extLst>
            <c:ext xmlns:c16="http://schemas.microsoft.com/office/drawing/2014/chart" uri="{C3380CC4-5D6E-409C-BE32-E72D297353CC}">
              <c16:uniqueId val="{00000019-CBF6-47D7-8C82-0C1E9FFB8C44}"/>
            </c:ext>
          </c:extLst>
        </c:ser>
        <c:dLbls>
          <c:showLegendKey val="0"/>
          <c:showVal val="0"/>
          <c:showCatName val="0"/>
          <c:showSerName val="0"/>
          <c:showPercent val="0"/>
          <c:showBubbleSize val="0"/>
        </c:dLbls>
        <c:gapWidth val="150"/>
        <c:overlap val="100"/>
        <c:axId val="1332770008"/>
        <c:axId val="1332773248"/>
      </c:barChart>
      <c:catAx>
        <c:axId val="1332770008"/>
        <c:scaling>
          <c:orientation val="minMax"/>
        </c:scaling>
        <c:delete val="1"/>
        <c:axPos val="b"/>
        <c:numFmt formatCode="General" sourceLinked="1"/>
        <c:majorTickMark val="none"/>
        <c:minorTickMark val="none"/>
        <c:tickLblPos val="nextTo"/>
        <c:crossAx val="1332773248"/>
        <c:crosses val="autoZero"/>
        <c:auto val="1"/>
        <c:lblAlgn val="ctr"/>
        <c:lblOffset val="100"/>
        <c:noMultiLvlLbl val="0"/>
      </c:catAx>
      <c:valAx>
        <c:axId val="1332773248"/>
        <c:scaling>
          <c:orientation val="minMax"/>
        </c:scaling>
        <c:delete val="0"/>
        <c:axPos val="l"/>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bg1"/>
                </a:solidFill>
                <a:latin typeface="+mn-lt"/>
                <a:ea typeface="+mn-ea"/>
                <a:cs typeface="+mn-cs"/>
              </a:defRPr>
            </a:pPr>
            <a:endParaRPr lang="de-DE"/>
          </a:p>
        </c:txPr>
        <c:crossAx val="1332770008"/>
        <c:crosses val="autoZero"/>
        <c:crossBetween val="between"/>
      </c:valAx>
      <c:spPr>
        <a:noFill/>
        <a:ln>
          <a:noFill/>
        </a:ln>
        <a:effectLst/>
      </c:spPr>
    </c:plotArea>
    <c:legend>
      <c:legendPos val="r"/>
      <c:layout>
        <c:manualLayout>
          <c:xMode val="edge"/>
          <c:yMode val="edge"/>
          <c:x val="0.37388589809853795"/>
          <c:y val="1.7858392018914256E-2"/>
          <c:w val="0.59910127399869983"/>
          <c:h val="0.91423196631481041"/>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de-DE"/>
        </a:p>
      </c:txPr>
    </c:legend>
    <c:plotVisOnly val="1"/>
    <c:dispBlanksAs val="zero"/>
    <c:showDLblsOverMax val="0"/>
  </c:chart>
  <c:spPr>
    <a:noFill/>
    <a:ln w="9525" cap="flat" cmpd="sng" algn="ctr">
      <a:noFill/>
      <a:round/>
    </a:ln>
    <a:effectLst/>
  </c:spPr>
  <c:txPr>
    <a:bodyPr/>
    <a:lstStyle/>
    <a:p>
      <a:pPr>
        <a:defRPr>
          <a:solidFill>
            <a:schemeClr val="bg1"/>
          </a:solidFill>
        </a:defRPr>
      </a:pPr>
      <a:endParaRPr lang="de-DE"/>
    </a:p>
  </c:txPr>
  <c:printSettings>
    <c:headerFooter alignWithMargins="0"/>
    <c:pageMargins b="1" l="0.75" r="0.75" t="1" header="0.5" footer="0.5"/>
    <c:pageSetup paperSize="9"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71720386793407886"/>
          <c:y val="1.0764913238210426E-2"/>
          <c:w val="0.28279613206592108"/>
          <c:h val="0.93392792859562934"/>
        </c:manualLayout>
      </c:layout>
      <c:barChart>
        <c:barDir val="col"/>
        <c:grouping val="percentStacked"/>
        <c:varyColors val="0"/>
        <c:ser>
          <c:idx val="0"/>
          <c:order val="0"/>
          <c:tx>
            <c:strRef>
              <c:f>Bruttoprämiensplit!$A$27</c:f>
              <c:strCache>
                <c:ptCount val="1"/>
                <c:pt idx="0">
                  <c:v>Financial Solutions</c:v>
                </c:pt>
              </c:strCache>
            </c:strRef>
          </c:tx>
          <c:spPr>
            <a:solidFill>
              <a:schemeClr val="accent1"/>
            </a:solidFill>
            <a:ln>
              <a:noFill/>
            </a:ln>
            <a:effectLst/>
          </c:spPr>
          <c:invertIfNegative val="0"/>
          <c:dPt>
            <c:idx val="1"/>
            <c:invertIfNegative val="0"/>
            <c:bubble3D val="0"/>
            <c:spPr>
              <a:solidFill>
                <a:schemeClr val="accent1"/>
              </a:solidFill>
              <a:ln>
                <a:noFill/>
              </a:ln>
              <a:effectLst/>
            </c:spPr>
            <c:extLst>
              <c:ext xmlns:c16="http://schemas.microsoft.com/office/drawing/2014/chart" uri="{C3380CC4-5D6E-409C-BE32-E72D297353CC}">
                <c16:uniqueId val="{00000003-EE66-4FF0-95EF-12C0282448E0}"/>
              </c:ext>
            </c:extLst>
          </c:dPt>
          <c:dPt>
            <c:idx val="2"/>
            <c:invertIfNegative val="0"/>
            <c:bubble3D val="0"/>
            <c:spPr>
              <a:solidFill>
                <a:schemeClr val="accent1"/>
              </a:solidFill>
              <a:ln>
                <a:noFill/>
              </a:ln>
              <a:effectLst/>
            </c:spPr>
            <c:extLst>
              <c:ext xmlns:c16="http://schemas.microsoft.com/office/drawing/2014/chart" uri="{C3380CC4-5D6E-409C-BE32-E72D297353CC}">
                <c16:uniqueId val="{00000005-EE66-4FF0-95EF-12C0282448E0}"/>
              </c:ext>
            </c:extLst>
          </c:dPt>
          <c:dPt>
            <c:idx val="3"/>
            <c:invertIfNegative val="0"/>
            <c:bubble3D val="0"/>
            <c:spPr>
              <a:solidFill>
                <a:schemeClr val="accent1"/>
              </a:solidFill>
              <a:ln>
                <a:noFill/>
              </a:ln>
              <a:effectLst/>
            </c:spPr>
            <c:extLst>
              <c:ext xmlns:c16="http://schemas.microsoft.com/office/drawing/2014/chart" uri="{C3380CC4-5D6E-409C-BE32-E72D297353CC}">
                <c16:uniqueId val="{00000007-EE66-4FF0-95EF-12C0282448E0}"/>
              </c:ext>
            </c:extLst>
          </c:dPt>
          <c:dPt>
            <c:idx val="4"/>
            <c:invertIfNegative val="0"/>
            <c:bubble3D val="0"/>
            <c:spPr>
              <a:solidFill>
                <a:schemeClr val="accent1"/>
              </a:solidFill>
              <a:ln>
                <a:noFill/>
              </a:ln>
              <a:effectLst/>
            </c:spPr>
            <c:extLst>
              <c:ext xmlns:c16="http://schemas.microsoft.com/office/drawing/2014/chart" uri="{C3380CC4-5D6E-409C-BE32-E72D297353CC}">
                <c16:uniqueId val="{00000009-EE66-4FF0-95EF-12C0282448E0}"/>
              </c:ext>
            </c:extLst>
          </c:dPt>
          <c:dPt>
            <c:idx val="5"/>
            <c:invertIfNegative val="0"/>
            <c:bubble3D val="0"/>
            <c:spPr>
              <a:solidFill>
                <a:schemeClr val="accent1"/>
              </a:solidFill>
              <a:ln>
                <a:noFill/>
              </a:ln>
              <a:effectLst/>
            </c:spPr>
            <c:extLst>
              <c:ext xmlns:c16="http://schemas.microsoft.com/office/drawing/2014/chart" uri="{C3380CC4-5D6E-409C-BE32-E72D297353CC}">
                <c16:uniqueId val="{0000000B-EE66-4FF0-95EF-12C0282448E0}"/>
              </c:ext>
            </c:extLst>
          </c:dPt>
          <c:dPt>
            <c:idx val="6"/>
            <c:invertIfNegative val="0"/>
            <c:bubble3D val="0"/>
            <c:spPr>
              <a:solidFill>
                <a:schemeClr val="accent1"/>
              </a:solidFill>
              <a:ln>
                <a:noFill/>
              </a:ln>
              <a:effectLst/>
            </c:spPr>
            <c:extLst>
              <c:ext xmlns:c16="http://schemas.microsoft.com/office/drawing/2014/chart" uri="{C3380CC4-5D6E-409C-BE32-E72D297353CC}">
                <c16:uniqueId val="{0000000D-EE66-4FF0-95EF-12C0282448E0}"/>
              </c:ext>
            </c:extLst>
          </c:dPt>
          <c:dPt>
            <c:idx val="7"/>
            <c:invertIfNegative val="0"/>
            <c:bubble3D val="0"/>
            <c:spPr>
              <a:solidFill>
                <a:schemeClr val="accent1"/>
              </a:solidFill>
              <a:ln>
                <a:noFill/>
              </a:ln>
              <a:effectLst/>
            </c:spPr>
            <c:extLst>
              <c:ext xmlns:c16="http://schemas.microsoft.com/office/drawing/2014/chart" uri="{C3380CC4-5D6E-409C-BE32-E72D297353CC}">
                <c16:uniqueId val="{0000000F-EE66-4FF0-95EF-12C0282448E0}"/>
              </c:ext>
            </c:extLst>
          </c:dPt>
          <c:dPt>
            <c:idx val="8"/>
            <c:invertIfNegative val="0"/>
            <c:bubble3D val="0"/>
            <c:spPr>
              <a:solidFill>
                <a:schemeClr val="accent1"/>
              </a:solidFill>
              <a:ln>
                <a:noFill/>
              </a:ln>
              <a:effectLst/>
            </c:spPr>
            <c:extLst>
              <c:ext xmlns:c16="http://schemas.microsoft.com/office/drawing/2014/chart" uri="{C3380CC4-5D6E-409C-BE32-E72D297353CC}">
                <c16:uniqueId val="{00000011-EE66-4FF0-95EF-12C0282448E0}"/>
              </c:ext>
            </c:extLst>
          </c:dPt>
          <c:dPt>
            <c:idx val="9"/>
            <c:invertIfNegative val="0"/>
            <c:bubble3D val="0"/>
            <c:spPr>
              <a:solidFill>
                <a:schemeClr val="accent1"/>
              </a:solidFill>
              <a:ln>
                <a:noFill/>
              </a:ln>
              <a:effectLst/>
            </c:spPr>
            <c:extLst>
              <c:ext xmlns:c16="http://schemas.microsoft.com/office/drawing/2014/chart" uri="{C3380CC4-5D6E-409C-BE32-E72D297353CC}">
                <c16:uniqueId val="{00000013-EE66-4FF0-95EF-12C0282448E0}"/>
              </c:ext>
            </c:extLst>
          </c:dPt>
          <c:dPt>
            <c:idx val="10"/>
            <c:invertIfNegative val="0"/>
            <c:bubble3D val="0"/>
            <c:spPr>
              <a:solidFill>
                <a:schemeClr val="accent1"/>
              </a:solidFill>
              <a:ln>
                <a:noFill/>
              </a:ln>
              <a:effectLst/>
            </c:spPr>
            <c:extLst>
              <c:ext xmlns:c16="http://schemas.microsoft.com/office/drawing/2014/chart" uri="{C3380CC4-5D6E-409C-BE32-E72D297353CC}">
                <c16:uniqueId val="{00000015-EE66-4FF0-95EF-12C0282448E0}"/>
              </c:ext>
            </c:extLst>
          </c:dPt>
          <c:dLbls>
            <c:spPr>
              <a:noFill/>
              <a:ln>
                <a:noFill/>
              </a:ln>
              <a:effectLst/>
            </c:spPr>
            <c:txPr>
              <a:bodyPr rot="0" spcFirstLastPara="1" vertOverflow="ellipsis" vert="horz" wrap="square" anchor="ctr" anchorCtr="1"/>
              <a:lstStyle/>
              <a:p>
                <a:pPr>
                  <a:defRPr sz="900" b="0" i="0" u="none" strike="noStrike" kern="1200" baseline="0">
                    <a:solidFill>
                      <a:schemeClr val="bg1"/>
                    </a:solidFill>
                    <a:latin typeface="+mn-lt"/>
                    <a:ea typeface="+mn-ea"/>
                    <a:cs typeface="+mn-cs"/>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Bruttoprämiensplit!$B$27</c:f>
              <c:numCache>
                <c:formatCode>0%</c:formatCode>
                <c:ptCount val="1"/>
                <c:pt idx="0">
                  <c:v>0.14671784068606541</c:v>
                </c:pt>
              </c:numCache>
            </c:numRef>
          </c:val>
          <c:extLst>
            <c:ext xmlns:c16="http://schemas.microsoft.com/office/drawing/2014/chart" uri="{C3380CC4-5D6E-409C-BE32-E72D297353CC}">
              <c16:uniqueId val="{00000016-EE66-4FF0-95EF-12C0282448E0}"/>
            </c:ext>
          </c:extLst>
        </c:ser>
        <c:ser>
          <c:idx val="1"/>
          <c:order val="1"/>
          <c:tx>
            <c:strRef>
              <c:f>Bruttoprämiensplit!$A$28</c:f>
              <c:strCache>
                <c:ptCount val="1"/>
                <c:pt idx="0">
                  <c:v>Longevity</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bg1"/>
                    </a:solidFill>
                    <a:latin typeface="+mn-lt"/>
                    <a:ea typeface="+mn-ea"/>
                    <a:cs typeface="+mn-cs"/>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Bruttoprämiensplit!$B$28</c:f>
              <c:numCache>
                <c:formatCode>0%</c:formatCode>
                <c:ptCount val="1"/>
                <c:pt idx="0">
                  <c:v>0.22734129922782756</c:v>
                </c:pt>
              </c:numCache>
            </c:numRef>
          </c:val>
          <c:extLst>
            <c:ext xmlns:c16="http://schemas.microsoft.com/office/drawing/2014/chart" uri="{C3380CC4-5D6E-409C-BE32-E72D297353CC}">
              <c16:uniqueId val="{00000017-EE66-4FF0-95EF-12C0282448E0}"/>
            </c:ext>
          </c:extLst>
        </c:ser>
        <c:ser>
          <c:idx val="2"/>
          <c:order val="2"/>
          <c:tx>
            <c:strRef>
              <c:f>Bruttoprämiensplit!$A$29</c:f>
              <c:strCache>
                <c:ptCount val="1"/>
                <c:pt idx="0">
                  <c:v>Mortality</c:v>
                </c:pt>
              </c:strCache>
            </c:strRef>
          </c:tx>
          <c:spPr>
            <a:solidFill>
              <a:schemeClr val="accent3"/>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bg1"/>
                    </a:solidFill>
                    <a:latin typeface="+mn-lt"/>
                    <a:ea typeface="+mn-ea"/>
                    <a:cs typeface="+mn-cs"/>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Bruttoprämiensplit!$B$29</c:f>
              <c:numCache>
                <c:formatCode>0%</c:formatCode>
                <c:ptCount val="1"/>
                <c:pt idx="0">
                  <c:v>0.41093681358729506</c:v>
                </c:pt>
              </c:numCache>
            </c:numRef>
          </c:val>
          <c:extLst>
            <c:ext xmlns:c16="http://schemas.microsoft.com/office/drawing/2014/chart" uri="{C3380CC4-5D6E-409C-BE32-E72D297353CC}">
              <c16:uniqueId val="{00000018-EE66-4FF0-95EF-12C0282448E0}"/>
            </c:ext>
          </c:extLst>
        </c:ser>
        <c:ser>
          <c:idx val="3"/>
          <c:order val="3"/>
          <c:tx>
            <c:strRef>
              <c:f>Bruttoprämiensplit!$A$30</c:f>
              <c:strCache>
                <c:ptCount val="1"/>
                <c:pt idx="0">
                  <c:v>Morbidity</c:v>
                </c:pt>
              </c:strCache>
            </c:strRef>
          </c:tx>
          <c:spPr>
            <a:solidFill>
              <a:schemeClr val="accent4"/>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bg1"/>
                    </a:solidFill>
                    <a:latin typeface="+mn-lt"/>
                    <a:ea typeface="+mn-ea"/>
                    <a:cs typeface="+mn-cs"/>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Bruttoprämiensplit!$B$30</c:f>
              <c:numCache>
                <c:formatCode>0%</c:formatCode>
                <c:ptCount val="1"/>
                <c:pt idx="0">
                  <c:v>0.215004046498812</c:v>
                </c:pt>
              </c:numCache>
            </c:numRef>
          </c:val>
          <c:extLst>
            <c:ext xmlns:c16="http://schemas.microsoft.com/office/drawing/2014/chart" uri="{C3380CC4-5D6E-409C-BE32-E72D297353CC}">
              <c16:uniqueId val="{00000019-EE66-4FF0-95EF-12C0282448E0}"/>
            </c:ext>
          </c:extLst>
        </c:ser>
        <c:dLbls>
          <c:showLegendKey val="0"/>
          <c:showVal val="0"/>
          <c:showCatName val="0"/>
          <c:showSerName val="0"/>
          <c:showPercent val="0"/>
          <c:showBubbleSize val="0"/>
        </c:dLbls>
        <c:gapWidth val="150"/>
        <c:overlap val="100"/>
        <c:axId val="1046767232"/>
        <c:axId val="1046767952"/>
      </c:barChart>
      <c:catAx>
        <c:axId val="1046767232"/>
        <c:scaling>
          <c:orientation val="minMax"/>
        </c:scaling>
        <c:delete val="1"/>
        <c:axPos val="b"/>
        <c:majorTickMark val="none"/>
        <c:minorTickMark val="none"/>
        <c:tickLblPos val="nextTo"/>
        <c:crossAx val="1046767952"/>
        <c:crosses val="autoZero"/>
        <c:auto val="1"/>
        <c:lblAlgn val="ctr"/>
        <c:lblOffset val="100"/>
        <c:noMultiLvlLbl val="0"/>
      </c:catAx>
      <c:valAx>
        <c:axId val="1046767952"/>
        <c:scaling>
          <c:orientation val="minMax"/>
        </c:scaling>
        <c:delete val="1"/>
        <c:axPos val="l"/>
        <c:numFmt formatCode="0%" sourceLinked="1"/>
        <c:majorTickMark val="none"/>
        <c:minorTickMark val="none"/>
        <c:tickLblPos val="nextTo"/>
        <c:crossAx val="1046767232"/>
        <c:crosses val="autoZero"/>
        <c:crossBetween val="between"/>
      </c:valAx>
      <c:spPr>
        <a:noFill/>
        <a:ln>
          <a:noFill/>
        </a:ln>
        <a:effectLst/>
      </c:spPr>
    </c:plotArea>
    <c:legend>
      <c:legendPos val="l"/>
      <c:layout>
        <c:manualLayout>
          <c:xMode val="edge"/>
          <c:yMode val="edge"/>
          <c:x val="0.15280191334126664"/>
          <c:y val="4.7307272760682292E-2"/>
          <c:w val="0.60275270665476377"/>
          <c:h val="0.87144100476497688"/>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de-DE"/>
        </a:p>
      </c:txPr>
    </c:legend>
    <c:plotVisOnly val="1"/>
    <c:dispBlanksAs val="zero"/>
    <c:showDLblsOverMax val="0"/>
  </c:chart>
  <c:spPr>
    <a:noFill/>
    <a:ln w="9525" cap="flat" cmpd="sng" algn="ctr">
      <a:noFill/>
      <a:round/>
    </a:ln>
    <a:effectLst/>
  </c:spPr>
  <c:txPr>
    <a:bodyPr/>
    <a:lstStyle/>
    <a:p>
      <a:pPr>
        <a:defRPr>
          <a:solidFill>
            <a:schemeClr val="bg1"/>
          </a:solidFill>
        </a:defRPr>
      </a:pPr>
      <a:endParaRPr lang="de-DE"/>
    </a:p>
  </c:txPr>
  <c:printSettings>
    <c:headerFooter alignWithMargins="0"/>
    <c:pageMargins b="1" l="0.75" r="0.75" t="1" header="0.5" footer="0.5"/>
    <c:pageSetup paperSize="9" orientation="landscape"/>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
          <c:y val="3.3707055072693837E-2"/>
          <c:w val="0.28315399226199467"/>
          <c:h val="0.93215859030837001"/>
        </c:manualLayout>
      </c:layout>
      <c:barChart>
        <c:barDir val="col"/>
        <c:grouping val="percentStacked"/>
        <c:varyColors val="0"/>
        <c:ser>
          <c:idx val="0"/>
          <c:order val="0"/>
          <c:tx>
            <c:strRef>
              <c:f>Bruttoprämiensplit!$A$35</c:f>
              <c:strCache>
                <c:ptCount val="1"/>
                <c:pt idx="0">
                  <c:v>Deutschland</c:v>
                </c:pt>
              </c:strCache>
            </c:strRef>
          </c:tx>
          <c:spPr>
            <a:solidFill>
              <a:schemeClr val="accent1"/>
            </a:solidFill>
            <a:ln>
              <a:noFill/>
            </a:ln>
            <a:effectLst/>
          </c:spPr>
          <c:invertIfNegative val="0"/>
          <c:dPt>
            <c:idx val="1"/>
            <c:invertIfNegative val="0"/>
            <c:bubble3D val="0"/>
            <c:spPr>
              <a:solidFill>
                <a:schemeClr val="accent1"/>
              </a:solidFill>
              <a:ln>
                <a:noFill/>
              </a:ln>
              <a:effectLst/>
            </c:spPr>
            <c:extLst>
              <c:ext xmlns:c16="http://schemas.microsoft.com/office/drawing/2014/chart" uri="{C3380CC4-5D6E-409C-BE32-E72D297353CC}">
                <c16:uniqueId val="{00000001-F746-4D47-BA40-FEC18BDFF48D}"/>
              </c:ext>
            </c:extLst>
          </c:dPt>
          <c:dPt>
            <c:idx val="2"/>
            <c:invertIfNegative val="0"/>
            <c:bubble3D val="0"/>
            <c:spPr>
              <a:solidFill>
                <a:schemeClr val="accent1"/>
              </a:solidFill>
              <a:ln>
                <a:noFill/>
              </a:ln>
              <a:effectLst/>
            </c:spPr>
            <c:extLst>
              <c:ext xmlns:c16="http://schemas.microsoft.com/office/drawing/2014/chart" uri="{C3380CC4-5D6E-409C-BE32-E72D297353CC}">
                <c16:uniqueId val="{00000003-F746-4D47-BA40-FEC18BDFF48D}"/>
              </c:ext>
            </c:extLst>
          </c:dPt>
          <c:dPt>
            <c:idx val="3"/>
            <c:invertIfNegative val="0"/>
            <c:bubble3D val="0"/>
            <c:spPr>
              <a:solidFill>
                <a:schemeClr val="accent1"/>
              </a:solidFill>
              <a:ln>
                <a:noFill/>
              </a:ln>
              <a:effectLst/>
            </c:spPr>
            <c:extLst>
              <c:ext xmlns:c16="http://schemas.microsoft.com/office/drawing/2014/chart" uri="{C3380CC4-5D6E-409C-BE32-E72D297353CC}">
                <c16:uniqueId val="{00000005-F746-4D47-BA40-FEC18BDFF48D}"/>
              </c:ext>
            </c:extLst>
          </c:dPt>
          <c:dPt>
            <c:idx val="4"/>
            <c:invertIfNegative val="0"/>
            <c:bubble3D val="0"/>
            <c:spPr>
              <a:solidFill>
                <a:schemeClr val="accent1"/>
              </a:solidFill>
              <a:ln>
                <a:noFill/>
              </a:ln>
              <a:effectLst/>
            </c:spPr>
            <c:extLst>
              <c:ext xmlns:c16="http://schemas.microsoft.com/office/drawing/2014/chart" uri="{C3380CC4-5D6E-409C-BE32-E72D297353CC}">
                <c16:uniqueId val="{00000007-F746-4D47-BA40-FEC18BDFF48D}"/>
              </c:ext>
            </c:extLst>
          </c:dPt>
          <c:dPt>
            <c:idx val="5"/>
            <c:invertIfNegative val="0"/>
            <c:bubble3D val="0"/>
            <c:spPr>
              <a:solidFill>
                <a:schemeClr val="accent1"/>
              </a:solidFill>
              <a:ln>
                <a:noFill/>
              </a:ln>
              <a:effectLst/>
            </c:spPr>
            <c:extLst>
              <c:ext xmlns:c16="http://schemas.microsoft.com/office/drawing/2014/chart" uri="{C3380CC4-5D6E-409C-BE32-E72D297353CC}">
                <c16:uniqueId val="{00000009-F746-4D47-BA40-FEC18BDFF48D}"/>
              </c:ext>
            </c:extLst>
          </c:dPt>
          <c:dPt>
            <c:idx val="6"/>
            <c:invertIfNegative val="0"/>
            <c:bubble3D val="0"/>
            <c:spPr>
              <a:solidFill>
                <a:schemeClr val="accent1"/>
              </a:solidFill>
              <a:ln>
                <a:noFill/>
              </a:ln>
              <a:effectLst/>
            </c:spPr>
            <c:extLst>
              <c:ext xmlns:c16="http://schemas.microsoft.com/office/drawing/2014/chart" uri="{C3380CC4-5D6E-409C-BE32-E72D297353CC}">
                <c16:uniqueId val="{0000000B-F746-4D47-BA40-FEC18BDFF48D}"/>
              </c:ext>
            </c:extLst>
          </c:dPt>
          <c:dPt>
            <c:idx val="7"/>
            <c:invertIfNegative val="0"/>
            <c:bubble3D val="0"/>
            <c:spPr>
              <a:solidFill>
                <a:schemeClr val="accent1"/>
              </a:solidFill>
              <a:ln>
                <a:noFill/>
              </a:ln>
              <a:effectLst/>
            </c:spPr>
            <c:extLst>
              <c:ext xmlns:c16="http://schemas.microsoft.com/office/drawing/2014/chart" uri="{C3380CC4-5D6E-409C-BE32-E72D297353CC}">
                <c16:uniqueId val="{0000000D-F746-4D47-BA40-FEC18BDFF48D}"/>
              </c:ext>
            </c:extLst>
          </c:dPt>
          <c:dPt>
            <c:idx val="8"/>
            <c:invertIfNegative val="0"/>
            <c:bubble3D val="0"/>
            <c:spPr>
              <a:solidFill>
                <a:schemeClr val="accent1"/>
              </a:solidFill>
              <a:ln>
                <a:noFill/>
              </a:ln>
              <a:effectLst/>
            </c:spPr>
            <c:extLst>
              <c:ext xmlns:c16="http://schemas.microsoft.com/office/drawing/2014/chart" uri="{C3380CC4-5D6E-409C-BE32-E72D297353CC}">
                <c16:uniqueId val="{0000000F-F746-4D47-BA40-FEC18BDFF48D}"/>
              </c:ext>
            </c:extLst>
          </c:dPt>
          <c:dPt>
            <c:idx val="9"/>
            <c:invertIfNegative val="0"/>
            <c:bubble3D val="0"/>
            <c:extLst>
              <c:ext xmlns:c16="http://schemas.microsoft.com/office/drawing/2014/chart" uri="{C3380CC4-5D6E-409C-BE32-E72D297353CC}">
                <c16:uniqueId val="{00000010-F746-4D47-BA40-FEC18BDFF48D}"/>
              </c:ext>
            </c:extLst>
          </c:dPt>
          <c:dPt>
            <c:idx val="10"/>
            <c:invertIfNegative val="0"/>
            <c:bubble3D val="0"/>
            <c:extLst>
              <c:ext xmlns:c16="http://schemas.microsoft.com/office/drawing/2014/chart" uri="{C3380CC4-5D6E-409C-BE32-E72D297353CC}">
                <c16:uniqueId val="{00000011-F746-4D47-BA40-FEC18BDFF48D}"/>
              </c:ext>
            </c:extLst>
          </c:dPt>
          <c:dLbls>
            <c:dLbl>
              <c:idx val="0"/>
              <c:layout>
                <c:manualLayout>
                  <c:x val="0"/>
                  <c:y val="-8.3037607209235035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D0EC-4458-A9FC-431A0091CA3B}"/>
                </c:ext>
              </c:extLst>
            </c:dLbl>
            <c:spPr>
              <a:noFill/>
              <a:ln>
                <a:noFill/>
              </a:ln>
              <a:effectLst/>
            </c:spPr>
            <c:txPr>
              <a:bodyPr rot="0" spcFirstLastPara="1" vertOverflow="ellipsis" vert="horz" wrap="square" anchor="ctr" anchorCtr="1"/>
              <a:lstStyle/>
              <a:p>
                <a:pPr>
                  <a:defRPr sz="900" b="0" i="0" u="none" strike="noStrike" kern="1200" baseline="0">
                    <a:solidFill>
                      <a:schemeClr val="bg1"/>
                    </a:solidFill>
                    <a:latin typeface="+mn-lt"/>
                    <a:ea typeface="+mn-ea"/>
                    <a:cs typeface="+mn-cs"/>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Bruttoprämiensplit!$B$35</c:f>
              <c:numCache>
                <c:formatCode>0%</c:formatCode>
                <c:ptCount val="1"/>
                <c:pt idx="0">
                  <c:v>1.9154678615412833E-2</c:v>
                </c:pt>
              </c:numCache>
            </c:numRef>
          </c:val>
          <c:extLst>
            <c:ext xmlns:c16="http://schemas.microsoft.com/office/drawing/2014/chart" uri="{C3380CC4-5D6E-409C-BE32-E72D297353CC}">
              <c16:uniqueId val="{00000012-F746-4D47-BA40-FEC18BDFF48D}"/>
            </c:ext>
          </c:extLst>
        </c:ser>
        <c:ser>
          <c:idx val="1"/>
          <c:order val="1"/>
          <c:tx>
            <c:strRef>
              <c:f>Bruttoprämiensplit!$A$36</c:f>
              <c:strCache>
                <c:ptCount val="1"/>
                <c:pt idx="0">
                  <c:v>Großbritannien</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bg1"/>
                    </a:solidFill>
                    <a:latin typeface="+mn-lt"/>
                    <a:ea typeface="+mn-ea"/>
                    <a:cs typeface="+mn-cs"/>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Bruttoprämiensplit!$B$36</c:f>
              <c:numCache>
                <c:formatCode>0%</c:formatCode>
                <c:ptCount val="1"/>
                <c:pt idx="0">
                  <c:v>0.2586536697848702</c:v>
                </c:pt>
              </c:numCache>
            </c:numRef>
          </c:val>
          <c:extLst>
            <c:ext xmlns:c16="http://schemas.microsoft.com/office/drawing/2014/chart" uri="{C3380CC4-5D6E-409C-BE32-E72D297353CC}">
              <c16:uniqueId val="{00000013-F746-4D47-BA40-FEC18BDFF48D}"/>
            </c:ext>
          </c:extLst>
        </c:ser>
        <c:ser>
          <c:idx val="2"/>
          <c:order val="2"/>
          <c:tx>
            <c:strRef>
              <c:f>Bruttoprämiensplit!$A$37</c:f>
              <c:strCache>
                <c:ptCount val="1"/>
                <c:pt idx="0">
                  <c:v>Frankreich</c:v>
                </c:pt>
              </c:strCache>
            </c:strRef>
          </c:tx>
          <c:spPr>
            <a:solidFill>
              <a:schemeClr val="accent3"/>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bg1"/>
                    </a:solidFill>
                    <a:latin typeface="+mn-lt"/>
                    <a:ea typeface="+mn-ea"/>
                    <a:cs typeface="+mn-cs"/>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Bruttoprämiensplit!$B$37</c:f>
              <c:numCache>
                <c:formatCode>0%</c:formatCode>
                <c:ptCount val="1"/>
                <c:pt idx="0">
                  <c:v>4.0418730183685775E-2</c:v>
                </c:pt>
              </c:numCache>
            </c:numRef>
          </c:val>
          <c:extLst>
            <c:ext xmlns:c16="http://schemas.microsoft.com/office/drawing/2014/chart" uri="{C3380CC4-5D6E-409C-BE32-E72D297353CC}">
              <c16:uniqueId val="{00000014-F746-4D47-BA40-FEC18BDFF48D}"/>
            </c:ext>
          </c:extLst>
        </c:ser>
        <c:ser>
          <c:idx val="3"/>
          <c:order val="3"/>
          <c:tx>
            <c:strRef>
              <c:f>Bruttoprämiensplit!$A$38</c:f>
              <c:strCache>
                <c:ptCount val="1"/>
                <c:pt idx="0">
                  <c:v>Restliches Europa</c:v>
                </c:pt>
              </c:strCache>
            </c:strRef>
          </c:tx>
          <c:spPr>
            <a:solidFill>
              <a:schemeClr val="accent4"/>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bg1"/>
                    </a:solidFill>
                    <a:latin typeface="+mn-lt"/>
                    <a:ea typeface="+mn-ea"/>
                    <a:cs typeface="+mn-cs"/>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Bruttoprämiensplit!$B$38</c:f>
              <c:numCache>
                <c:formatCode>0%</c:formatCode>
                <c:ptCount val="1"/>
                <c:pt idx="0">
                  <c:v>3.0369729843041694E-2</c:v>
                </c:pt>
              </c:numCache>
            </c:numRef>
          </c:val>
          <c:extLst>
            <c:ext xmlns:c16="http://schemas.microsoft.com/office/drawing/2014/chart" uri="{C3380CC4-5D6E-409C-BE32-E72D297353CC}">
              <c16:uniqueId val="{00000015-F746-4D47-BA40-FEC18BDFF48D}"/>
            </c:ext>
          </c:extLst>
        </c:ser>
        <c:ser>
          <c:idx val="4"/>
          <c:order val="4"/>
          <c:tx>
            <c:strRef>
              <c:f>Bruttoprämiensplit!$A$39</c:f>
              <c:strCache>
                <c:ptCount val="1"/>
                <c:pt idx="0">
                  <c:v>Nordamerika</c:v>
                </c:pt>
              </c:strCache>
            </c:strRef>
          </c:tx>
          <c:spPr>
            <a:solidFill>
              <a:schemeClr val="accent5"/>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bg1"/>
                    </a:solidFill>
                    <a:latin typeface="+mn-lt"/>
                    <a:ea typeface="+mn-ea"/>
                    <a:cs typeface="+mn-cs"/>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Bruttoprämiensplit!$B$39</c:f>
              <c:numCache>
                <c:formatCode>0%</c:formatCode>
                <c:ptCount val="1"/>
                <c:pt idx="0">
                  <c:v>0.32992689253989466</c:v>
                </c:pt>
              </c:numCache>
            </c:numRef>
          </c:val>
          <c:extLst>
            <c:ext xmlns:c16="http://schemas.microsoft.com/office/drawing/2014/chart" uri="{C3380CC4-5D6E-409C-BE32-E72D297353CC}">
              <c16:uniqueId val="{00000016-F746-4D47-BA40-FEC18BDFF48D}"/>
            </c:ext>
          </c:extLst>
        </c:ser>
        <c:ser>
          <c:idx val="5"/>
          <c:order val="5"/>
          <c:tx>
            <c:strRef>
              <c:f>Bruttoprämiensplit!$A$40</c:f>
              <c:strCache>
                <c:ptCount val="1"/>
                <c:pt idx="0">
                  <c:v>Asien</c:v>
                </c:pt>
              </c:strCache>
            </c:strRef>
          </c:tx>
          <c:spPr>
            <a:solidFill>
              <a:schemeClr val="accent6"/>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bg1"/>
                    </a:solidFill>
                    <a:latin typeface="+mn-lt"/>
                    <a:ea typeface="+mn-ea"/>
                    <a:cs typeface="+mn-cs"/>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Bruttoprämiensplit!$B$40</c:f>
              <c:numCache>
                <c:formatCode>0%</c:formatCode>
                <c:ptCount val="1"/>
                <c:pt idx="0">
                  <c:v>0.13497366559232765</c:v>
                </c:pt>
              </c:numCache>
            </c:numRef>
          </c:val>
          <c:extLst>
            <c:ext xmlns:c16="http://schemas.microsoft.com/office/drawing/2014/chart" uri="{C3380CC4-5D6E-409C-BE32-E72D297353CC}">
              <c16:uniqueId val="{00000017-F746-4D47-BA40-FEC18BDFF48D}"/>
            </c:ext>
          </c:extLst>
        </c:ser>
        <c:ser>
          <c:idx val="6"/>
          <c:order val="6"/>
          <c:tx>
            <c:strRef>
              <c:f>Bruttoprämiensplit!$A$41</c:f>
              <c:strCache>
                <c:ptCount val="1"/>
                <c:pt idx="0">
                  <c:v>Australien</c:v>
                </c:pt>
              </c:strCache>
            </c:strRef>
          </c:tx>
          <c:spPr>
            <a:solidFill>
              <a:schemeClr val="accent1">
                <a:lumMod val="60000"/>
              </a:schemeClr>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bg1"/>
                    </a:solidFill>
                    <a:latin typeface="+mn-lt"/>
                    <a:ea typeface="+mn-ea"/>
                    <a:cs typeface="+mn-cs"/>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Bruttoprämiensplit!$B$41</c:f>
              <c:numCache>
                <c:formatCode>0%</c:formatCode>
                <c:ptCount val="1"/>
                <c:pt idx="0">
                  <c:v>9.2838613316563179E-2</c:v>
                </c:pt>
              </c:numCache>
            </c:numRef>
          </c:val>
          <c:extLst>
            <c:ext xmlns:c16="http://schemas.microsoft.com/office/drawing/2014/chart" uri="{C3380CC4-5D6E-409C-BE32-E72D297353CC}">
              <c16:uniqueId val="{00000018-F746-4D47-BA40-FEC18BDFF48D}"/>
            </c:ext>
          </c:extLst>
        </c:ser>
        <c:ser>
          <c:idx val="7"/>
          <c:order val="7"/>
          <c:tx>
            <c:strRef>
              <c:f>Bruttoprämiensplit!$A$42</c:f>
              <c:strCache>
                <c:ptCount val="1"/>
                <c:pt idx="0">
                  <c:v>Afrika</c:v>
                </c:pt>
              </c:strCache>
            </c:strRef>
          </c:tx>
          <c:spPr>
            <a:solidFill>
              <a:schemeClr val="accent2">
                <a:lumMod val="60000"/>
              </a:schemeClr>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bg1"/>
                    </a:solidFill>
                    <a:latin typeface="+mn-lt"/>
                    <a:ea typeface="+mn-ea"/>
                    <a:cs typeface="+mn-cs"/>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Bruttoprämiensplit!$B$42</c:f>
              <c:numCache>
                <c:formatCode>0%</c:formatCode>
                <c:ptCount val="1"/>
                <c:pt idx="0">
                  <c:v>3.431334014621492E-2</c:v>
                </c:pt>
              </c:numCache>
            </c:numRef>
          </c:val>
          <c:extLst>
            <c:ext xmlns:c16="http://schemas.microsoft.com/office/drawing/2014/chart" uri="{C3380CC4-5D6E-409C-BE32-E72D297353CC}">
              <c16:uniqueId val="{00000019-F746-4D47-BA40-FEC18BDFF48D}"/>
            </c:ext>
          </c:extLst>
        </c:ser>
        <c:ser>
          <c:idx val="8"/>
          <c:order val="8"/>
          <c:tx>
            <c:strRef>
              <c:f>Bruttoprämiensplit!$A$43</c:f>
              <c:strCache>
                <c:ptCount val="1"/>
                <c:pt idx="0">
                  <c:v>Übrige</c:v>
                </c:pt>
              </c:strCache>
            </c:strRef>
          </c:tx>
          <c:spPr>
            <a:solidFill>
              <a:schemeClr val="accent3">
                <a:lumMod val="60000"/>
              </a:schemeClr>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bg1"/>
                    </a:solidFill>
                    <a:latin typeface="+mn-lt"/>
                    <a:ea typeface="+mn-ea"/>
                    <a:cs typeface="+mn-cs"/>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Bruttoprämiensplit!$B$43</c:f>
              <c:numCache>
                <c:formatCode>0%</c:formatCode>
                <c:ptCount val="1"/>
                <c:pt idx="0">
                  <c:v>5.9350679977989158E-2</c:v>
                </c:pt>
              </c:numCache>
            </c:numRef>
          </c:val>
          <c:extLst>
            <c:ext xmlns:c16="http://schemas.microsoft.com/office/drawing/2014/chart" uri="{C3380CC4-5D6E-409C-BE32-E72D297353CC}">
              <c16:uniqueId val="{0000001A-F746-4D47-BA40-FEC18BDFF48D}"/>
            </c:ext>
          </c:extLst>
        </c:ser>
        <c:dLbls>
          <c:showLegendKey val="0"/>
          <c:showVal val="0"/>
          <c:showCatName val="0"/>
          <c:showSerName val="0"/>
          <c:showPercent val="0"/>
          <c:showBubbleSize val="0"/>
        </c:dLbls>
        <c:gapWidth val="150"/>
        <c:overlap val="100"/>
        <c:axId val="1332770008"/>
        <c:axId val="1332773248"/>
      </c:barChart>
      <c:catAx>
        <c:axId val="1332770008"/>
        <c:scaling>
          <c:orientation val="minMax"/>
        </c:scaling>
        <c:delete val="1"/>
        <c:axPos val="b"/>
        <c:numFmt formatCode="General" sourceLinked="1"/>
        <c:majorTickMark val="none"/>
        <c:minorTickMark val="none"/>
        <c:tickLblPos val="nextTo"/>
        <c:crossAx val="1332773248"/>
        <c:crosses val="autoZero"/>
        <c:auto val="1"/>
        <c:lblAlgn val="ctr"/>
        <c:lblOffset val="100"/>
        <c:noMultiLvlLbl val="0"/>
      </c:catAx>
      <c:valAx>
        <c:axId val="1332773248"/>
        <c:scaling>
          <c:orientation val="minMax"/>
        </c:scaling>
        <c:delete val="0"/>
        <c:axPos val="l"/>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bg1"/>
                </a:solidFill>
                <a:latin typeface="+mn-lt"/>
                <a:ea typeface="+mn-ea"/>
                <a:cs typeface="+mn-cs"/>
              </a:defRPr>
            </a:pPr>
            <a:endParaRPr lang="de-DE"/>
          </a:p>
        </c:txPr>
        <c:crossAx val="1332770008"/>
        <c:crosses val="autoZero"/>
        <c:crossBetween val="between"/>
      </c:valAx>
      <c:spPr>
        <a:noFill/>
        <a:ln>
          <a:noFill/>
        </a:ln>
        <a:effectLst/>
      </c:spPr>
    </c:plotArea>
    <c:legend>
      <c:legendPos val="r"/>
      <c:layout>
        <c:manualLayout>
          <c:xMode val="edge"/>
          <c:yMode val="edge"/>
          <c:x val="0.37388589809853795"/>
          <c:y val="1.7858392018914256E-2"/>
          <c:w val="0.33754649525116459"/>
          <c:h val="0.87036037999775739"/>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de-DE"/>
        </a:p>
      </c:txPr>
    </c:legend>
    <c:plotVisOnly val="1"/>
    <c:dispBlanksAs val="zero"/>
    <c:showDLblsOverMax val="0"/>
  </c:chart>
  <c:spPr>
    <a:noFill/>
    <a:ln w="9525" cap="flat" cmpd="sng" algn="ctr">
      <a:noFill/>
      <a:round/>
    </a:ln>
    <a:effectLst/>
  </c:spPr>
  <c:txPr>
    <a:bodyPr/>
    <a:lstStyle/>
    <a:p>
      <a:pPr>
        <a:defRPr>
          <a:solidFill>
            <a:schemeClr val="bg1"/>
          </a:solidFill>
        </a:defRPr>
      </a:pPr>
      <a:endParaRPr lang="de-DE"/>
    </a:p>
  </c:txPr>
  <c:printSettings>
    <c:headerFooter alignWithMargins="0"/>
    <c:pageMargins b="1" l="0.75" r="0.75" t="1" header="0.5" footer="0.5"/>
    <c:pageSetup paperSize="9" orientation="landscape"/>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7.xml"/><Relationship Id="rId3" Type="http://schemas.openxmlformats.org/officeDocument/2006/relationships/chart" Target="../charts/chart3.xml"/><Relationship Id="rId7" Type="http://schemas.openxmlformats.org/officeDocument/2006/relationships/chart" Target="../charts/chart6.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5.xml"/><Relationship Id="rId5" Type="http://schemas.openxmlformats.org/officeDocument/2006/relationships/chart" Target="../charts/chart4.xml"/><Relationship Id="rId4" Type="http://schemas.openxmlformats.org/officeDocument/2006/relationships/image" Target="../media/image1.wmf"/></Relationships>
</file>

<file path=xl/drawings/_rels/vmlDrawing1.v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1746339</xdr:rowOff>
    </xdr:from>
    <xdr:to>
      <xdr:col>6</xdr:col>
      <xdr:colOff>17803</xdr:colOff>
      <xdr:row>18</xdr:row>
      <xdr:rowOff>19342</xdr:rowOff>
    </xdr:to>
    <xdr:graphicFrame macro="">
      <xdr:nvGraphicFramePr>
        <xdr:cNvPr id="2" name="Chart 38">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13</xdr:row>
      <xdr:rowOff>145093</xdr:rowOff>
    </xdr:from>
    <xdr:to>
      <xdr:col>6</xdr:col>
      <xdr:colOff>62351</xdr:colOff>
      <xdr:row>28</xdr:row>
      <xdr:rowOff>139970</xdr:rowOff>
    </xdr:to>
    <xdr:graphicFrame macro="">
      <xdr:nvGraphicFramePr>
        <xdr:cNvPr id="3" name="Chart 3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43</xdr:row>
      <xdr:rowOff>99894</xdr:rowOff>
    </xdr:from>
    <xdr:to>
      <xdr:col>6</xdr:col>
      <xdr:colOff>58214</xdr:colOff>
      <xdr:row>51</xdr:row>
      <xdr:rowOff>116174</xdr:rowOff>
    </xdr:to>
    <xdr:graphicFrame macro="">
      <xdr:nvGraphicFramePr>
        <xdr:cNvPr id="4" name="Chart 4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1743075</xdr:colOff>
      <xdr:row>48</xdr:row>
      <xdr:rowOff>9525</xdr:rowOff>
    </xdr:from>
    <xdr:to>
      <xdr:col>3</xdr:col>
      <xdr:colOff>3038475</xdr:colOff>
      <xdr:row>49</xdr:row>
      <xdr:rowOff>0</xdr:rowOff>
    </xdr:to>
    <xdr:pic>
      <xdr:nvPicPr>
        <xdr:cNvPr id="8" name="Picture 55" descr="HannRueck_Logo_Pfade">
          <a:extLst>
            <a:ext uri="{FF2B5EF4-FFF2-40B4-BE49-F238E27FC236}">
              <a16:creationId xmlns:a16="http://schemas.microsoft.com/office/drawing/2014/main" id="{00000000-0008-0000-0000-000008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l="-3847" r="-1495" b="-3615"/>
        <a:stretch>
          <a:fillRect/>
        </a:stretch>
      </xdr:blipFill>
      <xdr:spPr bwMode="gray">
        <a:xfrm>
          <a:off x="9185275" y="13261975"/>
          <a:ext cx="0" cy="149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418353</xdr:colOff>
      <xdr:row>36</xdr:row>
      <xdr:rowOff>59764</xdr:rowOff>
    </xdr:from>
    <xdr:to>
      <xdr:col>5</xdr:col>
      <xdr:colOff>567764</xdr:colOff>
      <xdr:row>36</xdr:row>
      <xdr:rowOff>179293</xdr:rowOff>
    </xdr:to>
    <xdr:sp macro="" textlink="">
      <xdr:nvSpPr>
        <xdr:cNvPr id="10" name="Rectangle 9">
          <a:extLst>
            <a:ext uri="{FF2B5EF4-FFF2-40B4-BE49-F238E27FC236}">
              <a16:creationId xmlns:a16="http://schemas.microsoft.com/office/drawing/2014/main" id="{00000000-0008-0000-0000-00000A000000}"/>
            </a:ext>
          </a:extLst>
        </xdr:cNvPr>
        <xdr:cNvSpPr/>
      </xdr:nvSpPr>
      <xdr:spPr bwMode="auto">
        <a:xfrm>
          <a:off x="10584703" y="7768664"/>
          <a:ext cx="149411" cy="119529"/>
        </a:xfrm>
        <a:prstGeom prst="rect">
          <a:avLst/>
        </a:prstGeom>
        <a:solidFill>
          <a:schemeClr val="bg1"/>
        </a:solidFill>
        <a:ln w="9525" cap="flat" cmpd="sng" algn="ctr">
          <a:noFill/>
          <a:prstDash val="solid"/>
          <a:round/>
          <a:headEnd type="none" w="med" len="med"/>
          <a:tailEnd type="none" w="med" len="med"/>
        </a:ln>
        <a:effectLst/>
      </xdr:spPr>
      <xdr:txBody>
        <a:bodyPr vertOverflow="clip" horzOverflow="clip" vert="horz" wrap="none" lIns="90000" tIns="46800" rIns="90000" bIns="46800" numCol="1" rtlCol="0" anchor="t" anchorCtr="0" compatLnSpc="1">
          <a:prstTxWarp prst="textNoShape">
            <a:avLst/>
          </a:prstTxWarp>
        </a:bodyPr>
        <a:lstStyle/>
        <a:p>
          <a:pPr marL="285750" marR="0" indent="-285750" algn="l" defTabSz="914400" rtl="0" eaLnBrk="1" fontAlgn="base" latinLnBrk="0" hangingPunct="1">
            <a:lnSpc>
              <a:spcPct val="100000"/>
            </a:lnSpc>
            <a:spcBef>
              <a:spcPts val="600"/>
            </a:spcBef>
            <a:spcAft>
              <a:spcPct val="0"/>
            </a:spcAft>
            <a:buClr>
              <a:schemeClr val="accent2"/>
            </a:buClr>
            <a:buSzTx/>
            <a:buFont typeface="Wingdings 3" pitchFamily="18" charset="2"/>
            <a:buChar char="u"/>
            <a:tabLst/>
          </a:pPr>
          <a:endParaRPr kumimoji="0" lang="de-DE" sz="1100" b="0" i="0" u="none" strike="noStrike" cap="none" normalizeH="0" baseline="0">
            <a:ln>
              <a:noFill/>
            </a:ln>
            <a:solidFill>
              <a:schemeClr val="tx1"/>
            </a:solidFill>
            <a:effectLst/>
            <a:latin typeface="Arial" charset="0"/>
          </a:endParaRPr>
        </a:p>
      </xdr:txBody>
    </xdr:sp>
    <xdr:clientData/>
  </xdr:twoCellAnchor>
  <xdr:oneCellAnchor>
    <xdr:from>
      <xdr:col>2</xdr:col>
      <xdr:colOff>711200</xdr:colOff>
      <xdr:row>1</xdr:row>
      <xdr:rowOff>736600</xdr:rowOff>
    </xdr:from>
    <xdr:ext cx="473206" cy="254557"/>
    <xdr:sp macro="" textlink="">
      <xdr:nvSpPr>
        <xdr:cNvPr id="7" name="TextBox 6">
          <a:extLst>
            <a:ext uri="{FF2B5EF4-FFF2-40B4-BE49-F238E27FC236}">
              <a16:creationId xmlns:a16="http://schemas.microsoft.com/office/drawing/2014/main" id="{8B3F686C-43DC-DE58-FFA8-71A0DE6B0155}"/>
            </a:ext>
          </a:extLst>
        </xdr:cNvPr>
        <xdr:cNvSpPr txBox="1"/>
      </xdr:nvSpPr>
      <xdr:spPr>
        <a:xfrm>
          <a:off x="2311400" y="914400"/>
          <a:ext cx="473206" cy="254557"/>
        </a:xfrm>
        <a:prstGeom prst="rect">
          <a:avLst/>
        </a:prstGeom>
        <a:noFill/>
      </xdr:spPr>
      <xdr:txBody>
        <a:bodyPr vertOverflow="clip" horzOverflow="clip" wrap="none" rtlCol="0" anchor="t">
          <a:spAutoFit/>
        </a:bodyPr>
        <a:lstStyle/>
        <a:p>
          <a:pPr marL="285750" indent="-285750">
            <a:spcBef>
              <a:spcPts val="600"/>
            </a:spcBef>
            <a:buClr>
              <a:schemeClr val="accent2"/>
            </a:buClr>
            <a:buFont typeface="Wingdings 3" pitchFamily="18" charset="2"/>
            <a:buChar char="u"/>
          </a:pPr>
          <a:endParaRPr lang="de-DE" sz="1100"/>
        </a:p>
      </xdr:txBody>
    </xdr:sp>
    <xdr:clientData/>
  </xdr:oneCellAnchor>
  <xdr:twoCellAnchor>
    <xdr:from>
      <xdr:col>6</xdr:col>
      <xdr:colOff>804880</xdr:colOff>
      <xdr:row>6</xdr:row>
      <xdr:rowOff>15768</xdr:rowOff>
    </xdr:from>
    <xdr:to>
      <xdr:col>10</xdr:col>
      <xdr:colOff>162854</xdr:colOff>
      <xdr:row>24</xdr:row>
      <xdr:rowOff>0</xdr:rowOff>
    </xdr:to>
    <xdr:graphicFrame macro="">
      <xdr:nvGraphicFramePr>
        <xdr:cNvPr id="9" name="Chart 41">
          <a:extLst>
            <a:ext uri="{FF2B5EF4-FFF2-40B4-BE49-F238E27FC236}">
              <a16:creationId xmlns:a16="http://schemas.microsoft.com/office/drawing/2014/main" id="{1E1CDD9B-CD27-4335-BC97-B99CFDE8CED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10</xdr:col>
      <xdr:colOff>171295</xdr:colOff>
      <xdr:row>5</xdr:row>
      <xdr:rowOff>109781</xdr:rowOff>
    </xdr:from>
    <xdr:to>
      <xdr:col>13</xdr:col>
      <xdr:colOff>211546</xdr:colOff>
      <xdr:row>23</xdr:row>
      <xdr:rowOff>105214</xdr:rowOff>
    </xdr:to>
    <xdr:graphicFrame macro="">
      <xdr:nvGraphicFramePr>
        <xdr:cNvPr id="11" name="Chart 41">
          <a:extLst>
            <a:ext uri="{FF2B5EF4-FFF2-40B4-BE49-F238E27FC236}">
              <a16:creationId xmlns:a16="http://schemas.microsoft.com/office/drawing/2014/main" id="{404C18BD-9EAB-49E6-8AED-93B92EDE9E6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6</xdr:col>
      <xdr:colOff>804880</xdr:colOff>
      <xdr:row>27</xdr:row>
      <xdr:rowOff>202423</xdr:rowOff>
    </xdr:from>
    <xdr:to>
      <xdr:col>10</xdr:col>
      <xdr:colOff>162854</xdr:colOff>
      <xdr:row>44</xdr:row>
      <xdr:rowOff>122542</xdr:rowOff>
    </xdr:to>
    <xdr:graphicFrame macro="">
      <xdr:nvGraphicFramePr>
        <xdr:cNvPr id="21" name="Chart 41">
          <a:extLst>
            <a:ext uri="{FF2B5EF4-FFF2-40B4-BE49-F238E27FC236}">
              <a16:creationId xmlns:a16="http://schemas.microsoft.com/office/drawing/2014/main" id="{5525BF97-46CE-46B9-8E4A-BE823D87E6D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10</xdr:col>
      <xdr:colOff>171295</xdr:colOff>
      <xdr:row>27</xdr:row>
      <xdr:rowOff>128796</xdr:rowOff>
    </xdr:from>
    <xdr:to>
      <xdr:col>13</xdr:col>
      <xdr:colOff>211546</xdr:colOff>
      <xdr:row>44</xdr:row>
      <xdr:rowOff>60116</xdr:rowOff>
    </xdr:to>
    <xdr:graphicFrame macro="">
      <xdr:nvGraphicFramePr>
        <xdr:cNvPr id="22" name="Chart 41">
          <a:extLst>
            <a:ext uri="{FF2B5EF4-FFF2-40B4-BE49-F238E27FC236}">
              <a16:creationId xmlns:a16="http://schemas.microsoft.com/office/drawing/2014/main" id="{ACE77DDB-C26F-4796-84D6-B9E5DB36B1C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wsDr>
</file>

<file path=xl/theme/theme1.xml><?xml version="1.0" encoding="utf-8"?>
<a:theme xmlns:a="http://schemas.openxmlformats.org/drawingml/2006/main" name="Hannover Re">
  <a:themeElements>
    <a:clrScheme name="HR_05">
      <a:dk1>
        <a:srgbClr val="3E3E3E"/>
      </a:dk1>
      <a:lt1>
        <a:srgbClr val="FFFFFF"/>
      </a:lt1>
      <a:dk2>
        <a:srgbClr val="A0B4BF"/>
      </a:dk2>
      <a:lt2>
        <a:srgbClr val="4D6B79"/>
      </a:lt2>
      <a:accent1>
        <a:srgbClr val="009EE0"/>
      </a:accent1>
      <a:accent2>
        <a:srgbClr val="005192"/>
      </a:accent2>
      <a:accent3>
        <a:srgbClr val="ACD819"/>
      </a:accent3>
      <a:accent4>
        <a:srgbClr val="7A9501"/>
      </a:accent4>
      <a:accent5>
        <a:srgbClr val="D6D1CC"/>
      </a:accent5>
      <a:accent6>
        <a:srgbClr val="B4AEAE"/>
      </a:accent6>
      <a:hlink>
        <a:srgbClr val="0000FF"/>
      </a:hlink>
      <a:folHlink>
        <a:srgbClr val="800080"/>
      </a:folHlink>
    </a:clrScheme>
    <a:fontScheme name="Hannover Re">
      <a:majorFont>
        <a:latin typeface="Arial"/>
        <a:ea typeface=""/>
        <a:cs typeface=""/>
      </a:majorFont>
      <a:minorFont>
        <a:latin typeface="Arial"/>
        <a:ea typeface=""/>
        <a:cs typeface=""/>
      </a:minorFont>
    </a:fontScheme>
    <a:fmtScheme name="Couture">
      <a:fillStyleLst>
        <a:solidFill>
          <a:schemeClr val="phClr"/>
        </a:solidFill>
        <a:solidFill>
          <a:schemeClr val="phClr">
            <a:tint val="65000"/>
          </a:schemeClr>
        </a:solidFill>
        <a:solidFill>
          <a:schemeClr val="phClr">
            <a:shade val="80000"/>
            <a:satMod val="180000"/>
          </a:schemeClr>
        </a:solidFill>
      </a:fillStyleLst>
      <a:lnStyleLst>
        <a:ln w="9525" cap="flat" cmpd="sng" algn="ctr">
          <a:solidFill>
            <a:schemeClr val="phClr"/>
          </a:solidFill>
          <a:prstDash val="solid"/>
        </a:ln>
        <a:ln w="10795" cap="flat" cmpd="sng" algn="ctr">
          <a:solidFill>
            <a:schemeClr val="phClr"/>
          </a:solidFill>
          <a:prstDash val="solid"/>
        </a:ln>
        <a:ln w="17145" cap="flat" cmpd="sng" algn="ctr">
          <a:solidFill>
            <a:schemeClr val="phClr">
              <a:shade val="95000"/>
              <a:alpha val="50000"/>
              <a:satMod val="150000"/>
            </a:schemeClr>
          </a:solidFill>
          <a:prstDash val="solid"/>
        </a:ln>
      </a:lnStyleLst>
      <a:effectStyleLst>
        <a:effectStyle>
          <a:effectLst/>
        </a:effectStyle>
        <a:effectStyle>
          <a:effectLst/>
        </a:effectStyle>
        <a:effectStyle>
          <a:effectLst>
            <a:outerShdw blurRad="44450" dist="13970" dir="5400000" algn="ctr" rotWithShape="0">
              <a:srgbClr val="000000">
                <a:alpha val="45000"/>
              </a:srgbClr>
            </a:outerShdw>
          </a:effectLst>
          <a:scene3d>
            <a:camera prst="orthographicFront">
              <a:rot lat="0" lon="0" rev="0"/>
            </a:camera>
            <a:lightRig rig="twoPt" dir="tl"/>
          </a:scene3d>
          <a:sp3d prstMaterial="flat">
            <a:bevelT w="19050" h="31750" prst="coolSlant"/>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solidFill>
          <a:srgbClr val="D6D1CC"/>
        </a:solidFill>
        <a:ln w="9525" cap="flat" cmpd="sng" algn="ctr">
          <a:solidFill>
            <a:srgbClr val="D6D1CC"/>
          </a:solidFill>
          <a:prstDash val="solid"/>
          <a:round/>
          <a:headEnd type="none" w="med" len="med"/>
          <a:tailEnd type="none" w="med" len="med"/>
        </a:ln>
        <a:effectLst/>
      </a:spPr>
      <a:bodyPr vert="horz" wrap="none" lIns="90000" tIns="46800" rIns="90000" bIns="46800" numCol="1" rtlCol="0" anchor="ctr" anchorCtr="0" compatLnSpc="1">
        <a:prstTxWarp prst="textNoShape">
          <a:avLst/>
        </a:prstTxWarp>
      </a:bodyPr>
      <a:lstStyle>
        <a:defPPr marL="285750" marR="0" indent="-285750" algn="ctr" defTabSz="914400" rtl="0" eaLnBrk="1" fontAlgn="base" latinLnBrk="0" hangingPunct="1">
          <a:lnSpc>
            <a:spcPct val="100000"/>
          </a:lnSpc>
          <a:spcBef>
            <a:spcPts val="600"/>
          </a:spcBef>
          <a:spcAft>
            <a:spcPct val="0"/>
          </a:spcAft>
          <a:buClr>
            <a:schemeClr val="accent2"/>
          </a:buClr>
          <a:buSzTx/>
          <a:buFont typeface="Wingdings 3" pitchFamily="18" charset="2"/>
          <a:buChar char="u"/>
          <a:tabLst/>
          <a:defRPr kumimoji="0" b="0" i="0" u="none" strike="noStrike" cap="none" normalizeH="0" baseline="0" smtClean="0">
            <a:ln>
              <a:noFill/>
            </a:ln>
            <a:solidFill>
              <a:schemeClr val="tx1"/>
            </a:solidFill>
            <a:effectLst/>
            <a:latin typeface="Arial" charset="0"/>
          </a:defRPr>
        </a:defPPr>
      </a:lstStyle>
    </a:spDef>
    <a:lnDef>
      <a:spPr bwMode="auto">
        <a:solidFill>
          <a:schemeClr val="bg1"/>
        </a:solidFill>
        <a:ln w="9525" cap="flat" cmpd="sng" algn="ctr">
          <a:solidFill>
            <a:schemeClr val="accent6"/>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chemeClr val="bg2"/>
                </a:outerShdw>
              </a:effectLst>
            </a14:hiddenEffects>
          </a:ext>
        </a:extLst>
      </a:spPr>
      <a:bodyPr/>
      <a:lstStyle/>
    </a:lnDef>
    <a:txDef>
      <a:spPr>
        <a:noFill/>
      </a:spPr>
      <a:bodyPr wrap="none" rtlCol="0">
        <a:spAutoFit/>
      </a:bodyPr>
      <a:lstStyle>
        <a:defPPr marL="285750" indent="-285750">
          <a:spcBef>
            <a:spcPts val="600"/>
          </a:spcBef>
          <a:buClr>
            <a:schemeClr val="accent2"/>
          </a:buClr>
          <a:buFont typeface="Wingdings 3" pitchFamily="18" charset="2"/>
          <a:buChar char="u"/>
          <a:defRPr smtClean="0"/>
        </a:defPPr>
      </a:lstStyle>
    </a:txDef>
  </a:objectDefaults>
  <a:extraClrSchemeLst>
    <a:extraClrScheme>
      <a:clrScheme name="Hannover_Rueck 1">
        <a:dk1>
          <a:srgbClr val="3E3E3E"/>
        </a:dk1>
        <a:lt1>
          <a:srgbClr val="FFFFFF"/>
        </a:lt1>
        <a:dk2>
          <a:srgbClr val="DCDCDC"/>
        </a:dk2>
        <a:lt2>
          <a:srgbClr val="919191"/>
        </a:lt2>
        <a:accent1>
          <a:srgbClr val="003882"/>
        </a:accent1>
        <a:accent2>
          <a:srgbClr val="4D74A8"/>
        </a:accent2>
        <a:accent3>
          <a:srgbClr val="FFFFFF"/>
        </a:accent3>
        <a:accent4>
          <a:srgbClr val="343434"/>
        </a:accent4>
        <a:accent5>
          <a:srgbClr val="AAAEC1"/>
        </a:accent5>
        <a:accent6>
          <a:srgbClr val="456898"/>
        </a:accent6>
        <a:hlink>
          <a:srgbClr val="00A6D6"/>
        </a:hlink>
        <a:folHlink>
          <a:srgbClr val="827878"/>
        </a:folHlink>
      </a:clrScheme>
      <a:clrMap bg1="lt1" tx1="dk1" bg2="lt2" tx2="dk2" accent1="accent1" accent2="accent2" accent3="accent3" accent4="accent4" accent5="accent5" accent6="accent6" hlink="hlink" folHlink="folHlink"/>
    </a:extraClrScheme>
    <a:extraClrScheme>
      <a:clrScheme name="Hannover_Rueck 2">
        <a:dk1>
          <a:srgbClr val="3E3E3E"/>
        </a:dk1>
        <a:lt1>
          <a:srgbClr val="FFFFFF"/>
        </a:lt1>
        <a:dk2>
          <a:srgbClr val="DBE3ED"/>
        </a:dk2>
        <a:lt2>
          <a:srgbClr val="827878"/>
        </a:lt2>
        <a:accent1>
          <a:srgbClr val="00A6D6"/>
        </a:accent1>
        <a:accent2>
          <a:srgbClr val="003882"/>
        </a:accent2>
        <a:accent3>
          <a:srgbClr val="FFFFFF"/>
        </a:accent3>
        <a:accent4>
          <a:srgbClr val="343434"/>
        </a:accent4>
        <a:accent5>
          <a:srgbClr val="AAD0E8"/>
        </a:accent5>
        <a:accent6>
          <a:srgbClr val="003275"/>
        </a:accent6>
        <a:hlink>
          <a:srgbClr val="CCD8E6"/>
        </a:hlink>
        <a:folHlink>
          <a:srgbClr val="4D74A8"/>
        </a:folHlink>
      </a:clrScheme>
      <a:clrMap bg1="lt1" tx1="dk1" bg2="lt2" tx2="dk2" accent1="accent1" accent2="accent2" accent3="accent3" accent4="accent4" accent5="accent5" accent6="accent6" hlink="hlink" folHlink="folHlink"/>
    </a:extraClrScheme>
    <a:extraClrScheme>
      <a:clrScheme name="Hannover_Rueck 3">
        <a:dk1>
          <a:srgbClr val="3E3E3E"/>
        </a:dk1>
        <a:lt1>
          <a:srgbClr val="FFFFFF"/>
        </a:lt1>
        <a:dk2>
          <a:srgbClr val="DBE3ED"/>
        </a:dk2>
        <a:lt2>
          <a:srgbClr val="827878"/>
        </a:lt2>
        <a:accent1>
          <a:srgbClr val="00A6D6"/>
        </a:accent1>
        <a:accent2>
          <a:srgbClr val="143F82"/>
        </a:accent2>
        <a:accent3>
          <a:srgbClr val="FFFFFF"/>
        </a:accent3>
        <a:accent4>
          <a:srgbClr val="343434"/>
        </a:accent4>
        <a:accent5>
          <a:srgbClr val="AAD0E8"/>
        </a:accent5>
        <a:accent6>
          <a:srgbClr val="113875"/>
        </a:accent6>
        <a:hlink>
          <a:srgbClr val="CCD8E6"/>
        </a:hlink>
        <a:folHlink>
          <a:srgbClr val="4D74A8"/>
        </a:folHlink>
      </a:clrScheme>
      <a:clrMap bg1="lt1" tx1="dk1" bg2="lt2" tx2="dk2" accent1="accent1" accent2="accent2" accent3="accent3" accent4="accent4" accent5="accent5" accent6="accent6" hlink="hlink" folHlink="folHlink"/>
    </a:extraClrScheme>
  </a:extraClrSchemeLst>
  <a:custClrLst>
    <a:custClr name="Custom Color 1">
      <a:srgbClr val="E9AD05"/>
    </a:custClr>
    <a:custClr name="Custom Color 2">
      <a:srgbClr val="CC6C08"/>
    </a:custClr>
    <a:custClr name="Custom Color 3">
      <a:srgbClr val="83D0F0"/>
    </a:custClr>
    <a:custClr name="Custom Color 4">
      <a:srgbClr val="796E6B"/>
    </a:custClr>
    <a:custClr name="Custom Color 5">
      <a:srgbClr val="CED7B1"/>
    </a:custClr>
    <a:custClr name="Custom Color 6">
      <a:srgbClr val="DBE3ED"/>
    </a:custClr>
    <a:custClr name="Custom Color 7">
      <a:srgbClr val="C0EAF6"/>
    </a:custClr>
    <a:custClr name="Custom Color 8">
      <a:srgbClr val="D6D1CC"/>
    </a:custClr>
  </a:custClr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sheetPr>
  <dimension ref="A1:N67"/>
  <sheetViews>
    <sheetView showGridLines="0" tabSelected="1" zoomScaleNormal="100" workbookViewId="0"/>
  </sheetViews>
  <sheetFormatPr defaultRowHeight="18" customHeight="1" x14ac:dyDescent="0.25"/>
  <cols>
    <col min="1" max="2" width="11.6640625" customWidth="1"/>
    <col min="3" max="4" width="13.44140625" customWidth="1"/>
    <col min="5" max="6" width="13.88671875" customWidth="1"/>
    <col min="7" max="7" width="16.109375" customWidth="1"/>
    <col min="8" max="8" width="13.109375" customWidth="1"/>
    <col min="9" max="12" width="10.6640625" customWidth="1"/>
    <col min="13" max="13" width="19.33203125" customWidth="1"/>
    <col min="14" max="14" width="8.88671875" style="7"/>
  </cols>
  <sheetData>
    <row r="1" spans="1:14" ht="13.8" x14ac:dyDescent="0.25">
      <c r="A1" s="1" t="s">
        <v>0</v>
      </c>
      <c r="B1" s="4"/>
      <c r="C1" s="4"/>
      <c r="D1" s="4"/>
      <c r="E1" s="2"/>
      <c r="F1" s="2"/>
      <c r="H1" s="3" t="s">
        <v>103</v>
      </c>
      <c r="I1" s="4"/>
      <c r="J1" s="4"/>
      <c r="K1" s="4"/>
      <c r="L1" s="2"/>
      <c r="M1" s="2"/>
    </row>
    <row r="2" spans="1:14" ht="141" customHeight="1" x14ac:dyDescent="0.25">
      <c r="A2" s="207" t="s">
        <v>90</v>
      </c>
      <c r="B2" s="207"/>
      <c r="C2" s="207"/>
      <c r="D2" s="207"/>
      <c r="E2" s="207"/>
      <c r="F2" s="207"/>
      <c r="G2" s="6"/>
      <c r="H2" s="207" t="s">
        <v>102</v>
      </c>
      <c r="I2" s="207"/>
      <c r="J2" s="207"/>
      <c r="K2" s="207"/>
      <c r="L2" s="207"/>
      <c r="M2" s="207"/>
    </row>
    <row r="3" spans="1:14" ht="27" customHeight="1" x14ac:dyDescent="0.25">
      <c r="A3" s="7"/>
      <c r="B3" s="7"/>
      <c r="C3" s="7"/>
      <c r="D3" s="7"/>
      <c r="G3" s="120"/>
    </row>
    <row r="4" spans="1:14" ht="20.100000000000001" customHeight="1" thickBot="1" x14ac:dyDescent="0.3">
      <c r="A4" s="8" t="s">
        <v>1</v>
      </c>
      <c r="B4" s="9"/>
      <c r="C4" s="9"/>
      <c r="D4" s="9"/>
      <c r="E4" s="9"/>
      <c r="F4" s="9"/>
      <c r="G4" s="120"/>
      <c r="H4" s="8" t="str">
        <f>"Rückversicherungsumsatz Schaden-RV, brutto (31. Dez "&amp;Bruttoprämiensplit!B1&amp;")"</f>
        <v>Rückversicherungsumsatz Schaden-RV, brutto (31. Dez 2023)</v>
      </c>
      <c r="I4" s="8"/>
      <c r="J4" s="8"/>
      <c r="K4" s="8"/>
      <c r="L4" s="8"/>
      <c r="M4" s="8"/>
      <c r="N4" s="138"/>
    </row>
    <row r="5" spans="1:14" ht="12.9" customHeight="1" x14ac:dyDescent="0.25">
      <c r="A5" s="11"/>
      <c r="B5" s="7"/>
      <c r="C5" s="7"/>
      <c r="D5" s="7"/>
      <c r="G5" s="120"/>
      <c r="H5" s="10"/>
    </row>
    <row r="6" spans="1:14" ht="12.9" customHeight="1" x14ac:dyDescent="0.25">
      <c r="A6" s="11"/>
      <c r="B6" s="7"/>
      <c r="C6" s="7"/>
      <c r="D6" s="7"/>
      <c r="G6" s="120"/>
      <c r="H6" s="10"/>
    </row>
    <row r="7" spans="1:14" ht="12.9" customHeight="1" x14ac:dyDescent="0.25">
      <c r="A7" s="11"/>
      <c r="B7" s="7"/>
      <c r="C7" s="7"/>
      <c r="D7" s="7"/>
      <c r="G7" s="120"/>
      <c r="H7" s="10"/>
    </row>
    <row r="8" spans="1:14" ht="12.9" customHeight="1" x14ac:dyDescent="0.25">
      <c r="A8" s="11"/>
      <c r="B8" s="7"/>
      <c r="C8" s="7"/>
      <c r="D8" s="7"/>
      <c r="G8" s="121"/>
      <c r="H8" s="10"/>
    </row>
    <row r="9" spans="1:14" ht="12.9" customHeight="1" x14ac:dyDescent="0.25">
      <c r="A9" s="11"/>
      <c r="B9" s="7"/>
      <c r="C9" s="7"/>
      <c r="D9" s="7"/>
      <c r="G9" s="120"/>
      <c r="H9" s="10"/>
    </row>
    <row r="10" spans="1:14" ht="12.9" customHeight="1" x14ac:dyDescent="0.25">
      <c r="A10" s="11"/>
      <c r="B10" s="7"/>
      <c r="C10" s="7"/>
      <c r="D10" s="7"/>
      <c r="G10" s="120"/>
      <c r="H10" s="10"/>
    </row>
    <row r="11" spans="1:14" ht="12.9" customHeight="1" x14ac:dyDescent="0.25">
      <c r="A11" s="11"/>
      <c r="B11" s="7"/>
      <c r="C11" s="7"/>
      <c r="D11" s="7"/>
      <c r="G11" s="120"/>
      <c r="H11" s="10"/>
    </row>
    <row r="12" spans="1:14" ht="12.9" customHeight="1" x14ac:dyDescent="0.25">
      <c r="A12" s="11"/>
      <c r="B12" s="7"/>
      <c r="C12" s="7"/>
      <c r="D12" s="7"/>
      <c r="G12" s="120"/>
      <c r="H12" s="10"/>
    </row>
    <row r="13" spans="1:14" ht="12.6" customHeight="1" x14ac:dyDescent="0.25">
      <c r="A13" s="7"/>
      <c r="B13" s="7"/>
      <c r="C13" s="7"/>
      <c r="D13" s="7"/>
      <c r="G13" s="120"/>
    </row>
    <row r="14" spans="1:14" ht="12.75" customHeight="1" x14ac:dyDescent="0.25">
      <c r="A14" s="7"/>
      <c r="B14" s="12"/>
      <c r="C14" s="7"/>
      <c r="D14" s="7"/>
      <c r="G14" s="120"/>
    </row>
    <row r="15" spans="1:14" ht="12.6" customHeight="1" x14ac:dyDescent="0.25">
      <c r="A15" s="7"/>
      <c r="B15" s="7"/>
      <c r="C15" s="13"/>
      <c r="D15" s="7"/>
      <c r="G15" s="120"/>
    </row>
    <row r="16" spans="1:14" ht="20.100000000000001" customHeight="1" thickBot="1" x14ac:dyDescent="0.3">
      <c r="A16" s="106" t="s">
        <v>2</v>
      </c>
      <c r="B16" s="14"/>
      <c r="C16" s="14"/>
      <c r="D16" s="14"/>
      <c r="E16" s="15"/>
      <c r="F16" s="107" t="s">
        <v>3</v>
      </c>
      <c r="G16" s="120"/>
    </row>
    <row r="17" spans="1:14" ht="12.75" customHeight="1" x14ac:dyDescent="0.25">
      <c r="A17" s="16"/>
      <c r="B17" s="16"/>
      <c r="C17" s="7"/>
      <c r="D17" s="7"/>
      <c r="F17" s="108"/>
      <c r="G17" s="120"/>
      <c r="I17" s="5"/>
    </row>
    <row r="18" spans="1:14" ht="12.75" customHeight="1" x14ac:dyDescent="0.25">
      <c r="A18" s="16"/>
      <c r="B18" s="16"/>
      <c r="C18" s="7"/>
      <c r="D18" s="7"/>
      <c r="F18" s="108"/>
      <c r="G18" s="121"/>
      <c r="I18" s="5"/>
    </row>
    <row r="19" spans="1:14" ht="12.6" customHeight="1" x14ac:dyDescent="0.25">
      <c r="A19" s="17"/>
      <c r="B19" s="16"/>
      <c r="C19" s="7"/>
      <c r="D19" s="7"/>
      <c r="F19" s="108"/>
      <c r="G19" s="120"/>
      <c r="I19" s="5"/>
    </row>
    <row r="20" spans="1:14" ht="13.2" x14ac:dyDescent="0.25">
      <c r="B20" s="7"/>
      <c r="C20" s="7"/>
      <c r="D20" s="7"/>
      <c r="F20" s="108"/>
      <c r="G20" s="120"/>
      <c r="H20" s="18"/>
    </row>
    <row r="21" spans="1:14" ht="13.2" x14ac:dyDescent="0.25">
      <c r="A21" s="17"/>
      <c r="B21" s="7"/>
      <c r="C21" s="7"/>
      <c r="D21" s="7"/>
      <c r="F21" s="108"/>
      <c r="G21" s="120"/>
      <c r="H21" s="19"/>
    </row>
    <row r="22" spans="1:14" ht="13.2" x14ac:dyDescent="0.25">
      <c r="A22" s="7"/>
      <c r="B22" s="7"/>
      <c r="C22" s="7"/>
      <c r="D22" s="7"/>
      <c r="F22" s="108"/>
      <c r="G22" s="120"/>
      <c r="I22" s="20"/>
    </row>
    <row r="23" spans="1:14" ht="16.8" x14ac:dyDescent="0.3">
      <c r="A23" s="22"/>
      <c r="B23" s="7"/>
      <c r="C23" s="7"/>
      <c r="D23" s="7"/>
      <c r="F23" s="108"/>
      <c r="G23" s="120"/>
      <c r="H23" s="21"/>
      <c r="I23" s="20"/>
    </row>
    <row r="24" spans="1:14" ht="13.2" x14ac:dyDescent="0.25">
      <c r="A24" s="7"/>
      <c r="B24" s="23"/>
      <c r="C24" s="24"/>
      <c r="D24" s="25"/>
      <c r="F24" s="108"/>
      <c r="G24" s="120"/>
      <c r="I24" s="20"/>
    </row>
    <row r="25" spans="1:14" ht="20.100000000000001" customHeight="1" x14ac:dyDescent="0.25">
      <c r="A25" s="7"/>
      <c r="B25" s="27"/>
      <c r="C25" s="7"/>
      <c r="D25" s="7"/>
      <c r="F25" s="108"/>
      <c r="G25" s="120"/>
      <c r="H25" s="26"/>
    </row>
    <row r="26" spans="1:14" ht="14.1" customHeight="1" x14ac:dyDescent="0.25">
      <c r="A26" s="7"/>
      <c r="B26" s="7"/>
      <c r="C26" s="7"/>
      <c r="D26" s="7"/>
      <c r="F26" s="108"/>
      <c r="G26" s="120"/>
    </row>
    <row r="27" spans="1:14" ht="19.95" customHeight="1" thickBot="1" x14ac:dyDescent="0.35">
      <c r="A27" s="8" t="s">
        <v>125</v>
      </c>
      <c r="B27" s="31"/>
      <c r="C27" s="31"/>
      <c r="D27" s="32"/>
      <c r="E27" s="33"/>
      <c r="F27" s="33"/>
      <c r="G27" s="120"/>
      <c r="H27" s="8" t="str">
        <f>"Rückversicherungsumsatz Personen-RV, brutto (31. Dez "&amp;Bruttoprämiensplit!B1&amp;")"</f>
        <v>Rückversicherungsumsatz Personen-RV, brutto (31. Dez 2023)</v>
      </c>
      <c r="I27" s="8"/>
      <c r="J27" s="8"/>
      <c r="K27" s="8"/>
      <c r="L27" s="8"/>
      <c r="M27" s="8"/>
      <c r="N27" s="138"/>
    </row>
    <row r="28" spans="1:14" ht="20.100000000000001" customHeight="1" x14ac:dyDescent="0.25">
      <c r="A28" s="34" t="s">
        <v>6</v>
      </c>
      <c r="B28" s="35"/>
      <c r="C28" s="4"/>
      <c r="D28" s="4"/>
      <c r="E28" s="36" t="s">
        <v>7</v>
      </c>
      <c r="F28" s="36"/>
      <c r="G28" s="120"/>
      <c r="H28" s="28"/>
    </row>
    <row r="29" spans="1:14" ht="13.8" x14ac:dyDescent="0.25">
      <c r="A29" s="37" t="s">
        <v>8</v>
      </c>
      <c r="B29" s="38"/>
      <c r="C29" s="39"/>
      <c r="D29" s="39"/>
      <c r="E29" s="40" t="s">
        <v>9</v>
      </c>
      <c r="F29" s="40"/>
      <c r="G29" s="120"/>
      <c r="H29" s="29"/>
    </row>
    <row r="30" spans="1:14" ht="13.2" x14ac:dyDescent="0.25">
      <c r="B30" s="7"/>
      <c r="C30" s="7"/>
      <c r="D30" s="7"/>
      <c r="G30" s="120"/>
    </row>
    <row r="31" spans="1:14" ht="13.2" x14ac:dyDescent="0.25">
      <c r="B31" s="7"/>
      <c r="C31" s="7"/>
      <c r="D31" s="7"/>
      <c r="G31" s="120"/>
      <c r="H31" s="30"/>
    </row>
    <row r="32" spans="1:14" ht="19.95" customHeight="1" thickBot="1" x14ac:dyDescent="0.3">
      <c r="A32" s="8" t="s">
        <v>10</v>
      </c>
      <c r="B32" s="33"/>
      <c r="C32" s="33"/>
      <c r="D32" s="33"/>
      <c r="E32" s="78">
        <v>2023</v>
      </c>
      <c r="F32" s="42">
        <v>2024</v>
      </c>
      <c r="G32" s="120"/>
    </row>
    <row r="33" spans="1:13" ht="13.8" x14ac:dyDescent="0.25">
      <c r="A33" s="66" t="s">
        <v>11</v>
      </c>
      <c r="B33" s="67"/>
      <c r="C33" s="67"/>
      <c r="D33" s="67"/>
      <c r="E33" s="68"/>
      <c r="F33" s="69"/>
    </row>
    <row r="34" spans="1:13" ht="13.8" x14ac:dyDescent="0.25">
      <c r="A34" s="70" t="s">
        <v>95</v>
      </c>
      <c r="B34" s="39"/>
      <c r="C34" s="39"/>
      <c r="D34" s="39"/>
      <c r="E34" s="104" t="s">
        <v>98</v>
      </c>
      <c r="F34" s="122" t="s">
        <v>99</v>
      </c>
    </row>
    <row r="35" spans="1:13" ht="16.5" customHeight="1" x14ac:dyDescent="0.25">
      <c r="A35" s="71" t="s">
        <v>12</v>
      </c>
      <c r="B35" s="39"/>
      <c r="C35" s="39"/>
      <c r="D35" s="39"/>
      <c r="E35" s="105" t="s">
        <v>100</v>
      </c>
      <c r="F35" s="122" t="s">
        <v>101</v>
      </c>
    </row>
    <row r="36" spans="1:13" ht="13.8" x14ac:dyDescent="0.25">
      <c r="A36" s="71" t="s">
        <v>13</v>
      </c>
      <c r="B36" s="39"/>
      <c r="C36" s="39"/>
      <c r="D36" s="39"/>
      <c r="E36" s="105" t="s">
        <v>96</v>
      </c>
      <c r="F36" s="122" t="s">
        <v>97</v>
      </c>
    </row>
    <row r="37" spans="1:13" ht="16.2" x14ac:dyDescent="0.25">
      <c r="A37" s="72" t="s">
        <v>87</v>
      </c>
      <c r="B37" s="39"/>
      <c r="C37" s="39"/>
      <c r="D37" s="39"/>
      <c r="E37" s="73"/>
      <c r="F37" s="37"/>
    </row>
    <row r="38" spans="1:13" ht="13.8" x14ac:dyDescent="0.25">
      <c r="A38" s="71" t="s">
        <v>13</v>
      </c>
      <c r="B38" s="39"/>
      <c r="C38" s="39"/>
      <c r="D38" s="39"/>
      <c r="E38" s="74">
        <v>2149</v>
      </c>
      <c r="F38" s="75">
        <v>2330</v>
      </c>
    </row>
    <row r="39" spans="1:13" ht="13.8" x14ac:dyDescent="0.25">
      <c r="A39" s="71" t="s">
        <v>14</v>
      </c>
      <c r="B39" s="39"/>
      <c r="C39" s="39"/>
      <c r="D39" s="39"/>
      <c r="E39" s="76">
        <v>7.3170000000000002</v>
      </c>
      <c r="F39" s="77">
        <v>7.9470000000000001</v>
      </c>
    </row>
    <row r="40" spans="1:13" ht="13.2" x14ac:dyDescent="0.25">
      <c r="A40" s="119" t="s">
        <v>93</v>
      </c>
    </row>
    <row r="41" spans="1:13" ht="13.2" x14ac:dyDescent="0.25"/>
    <row r="42" spans="1:13" ht="13.2" x14ac:dyDescent="0.25"/>
    <row r="43" spans="1:13" ht="13.2" x14ac:dyDescent="0.25">
      <c r="I43" s="115"/>
    </row>
    <row r="44" spans="1:13" ht="13.2" x14ac:dyDescent="0.25">
      <c r="H44" s="18"/>
    </row>
    <row r="45" spans="1:13" ht="13.2" x14ac:dyDescent="0.25">
      <c r="H45" s="18"/>
    </row>
    <row r="46" spans="1:13" ht="14.4" thickBot="1" x14ac:dyDescent="0.3">
      <c r="A46" s="41" t="s">
        <v>4</v>
      </c>
      <c r="B46" s="113" t="s">
        <v>5</v>
      </c>
      <c r="C46" s="32"/>
      <c r="D46" s="32"/>
      <c r="E46" s="33"/>
      <c r="F46" s="113" t="s">
        <v>5</v>
      </c>
      <c r="H46" s="41" t="s">
        <v>91</v>
      </c>
      <c r="I46" s="32"/>
      <c r="J46" s="32"/>
      <c r="K46" s="32"/>
      <c r="L46" s="33"/>
      <c r="M46" s="33"/>
    </row>
    <row r="47" spans="1:13" ht="117.6" customHeight="1" x14ac:dyDescent="0.25">
      <c r="A47" s="208"/>
      <c r="B47" s="208"/>
      <c r="C47" s="209"/>
      <c r="D47" s="210"/>
      <c r="E47" s="210"/>
      <c r="F47" s="210"/>
      <c r="H47" s="211" t="s">
        <v>106</v>
      </c>
      <c r="I47" s="211"/>
      <c r="J47" s="212" t="s">
        <v>92</v>
      </c>
      <c r="K47" s="213"/>
      <c r="L47" s="213"/>
      <c r="M47" s="213"/>
    </row>
    <row r="48" spans="1:13" ht="13.2" x14ac:dyDescent="0.25">
      <c r="A48" s="7"/>
      <c r="B48" s="7"/>
      <c r="C48" s="7"/>
      <c r="D48" s="7"/>
    </row>
    <row r="49" spans="1:14" ht="13.2" x14ac:dyDescent="0.25">
      <c r="A49" s="7"/>
      <c r="B49" s="7"/>
      <c r="C49" s="7"/>
      <c r="D49" s="7"/>
      <c r="H49" s="133"/>
    </row>
    <row r="51" spans="1:14" ht="15" customHeight="1" x14ac:dyDescent="0.25"/>
    <row r="52" spans="1:14" ht="15" customHeight="1" x14ac:dyDescent="0.25">
      <c r="A52" s="125" t="s">
        <v>104</v>
      </c>
      <c r="C52" s="125"/>
    </row>
    <row r="53" spans="1:14" ht="15" customHeight="1" x14ac:dyDescent="0.25">
      <c r="A53" s="125"/>
      <c r="C53" s="125"/>
    </row>
    <row r="54" spans="1:14" s="44" customFormat="1" ht="20.100000000000001" customHeight="1" thickBot="1" x14ac:dyDescent="0.3">
      <c r="A54" s="126" t="s">
        <v>15</v>
      </c>
      <c r="B54" s="126"/>
      <c r="C54" s="43"/>
      <c r="D54" s="43"/>
      <c r="E54" s="43"/>
      <c r="F54" s="43"/>
      <c r="G54" s="43"/>
      <c r="H54" s="43"/>
      <c r="I54" s="43"/>
      <c r="J54" s="43"/>
      <c r="K54" s="43"/>
      <c r="L54" s="43"/>
      <c r="M54" s="43"/>
      <c r="N54" s="47"/>
    </row>
    <row r="55" spans="1:14" s="44" customFormat="1" ht="14.4" customHeight="1" x14ac:dyDescent="0.25">
      <c r="B55" s="127" t="s">
        <v>16</v>
      </c>
      <c r="D55" s="45"/>
      <c r="E55" s="45"/>
      <c r="G55" s="47"/>
      <c r="H55" s="46" t="s">
        <v>17</v>
      </c>
      <c r="I55" s="46"/>
      <c r="J55" s="46"/>
      <c r="N55" s="47"/>
    </row>
    <row r="56" spans="1:14" s="44" customFormat="1" ht="14.4" customHeight="1" x14ac:dyDescent="0.25">
      <c r="B56" s="127" t="s">
        <v>18</v>
      </c>
      <c r="D56" s="45"/>
      <c r="E56" s="45"/>
      <c r="G56" s="47"/>
      <c r="H56" s="48" t="s">
        <v>19</v>
      </c>
      <c r="I56" s="48"/>
      <c r="J56" s="48"/>
      <c r="N56" s="47"/>
    </row>
    <row r="57" spans="1:14" s="44" customFormat="1" ht="14.4" customHeight="1" x14ac:dyDescent="0.25">
      <c r="B57" s="127" t="s">
        <v>20</v>
      </c>
      <c r="D57" s="45"/>
      <c r="E57" s="45"/>
      <c r="G57" s="45"/>
      <c r="H57" s="48" t="s">
        <v>21</v>
      </c>
      <c r="I57" s="48"/>
      <c r="J57" s="48"/>
      <c r="N57" s="47"/>
    </row>
    <row r="58" spans="1:14" s="44" customFormat="1" ht="14.4" customHeight="1" x14ac:dyDescent="0.25">
      <c r="B58" s="127" t="s">
        <v>22</v>
      </c>
      <c r="D58" s="45"/>
      <c r="E58" s="45"/>
      <c r="G58" s="45"/>
      <c r="H58" s="49" t="s">
        <v>23</v>
      </c>
      <c r="I58" s="49"/>
      <c r="J58" s="49"/>
      <c r="N58" s="47"/>
    </row>
    <row r="59" spans="1:14" s="44" customFormat="1" ht="14.4" customHeight="1" x14ac:dyDescent="0.25">
      <c r="A59" s="45"/>
      <c r="B59" s="4"/>
      <c r="D59" s="45"/>
      <c r="E59" s="45"/>
      <c r="G59" s="45"/>
      <c r="H59" s="50" t="s">
        <v>24</v>
      </c>
      <c r="I59" s="50"/>
      <c r="J59" s="50"/>
      <c r="N59" s="47"/>
    </row>
    <row r="60" spans="1:14" s="44" customFormat="1" ht="14.4" customHeight="1" x14ac:dyDescent="0.25">
      <c r="A60" s="45"/>
      <c r="B60" s="4"/>
      <c r="D60" s="45"/>
      <c r="E60" s="45"/>
      <c r="G60" s="45"/>
      <c r="H60" s="50" t="s">
        <v>25</v>
      </c>
      <c r="I60" s="50"/>
      <c r="J60" s="50"/>
      <c r="N60" s="47"/>
    </row>
    <row r="61" spans="1:14" ht="14.4" customHeight="1" x14ac:dyDescent="0.25">
      <c r="A61" s="45"/>
      <c r="D61" s="45"/>
      <c r="E61" s="45"/>
      <c r="G61" s="45"/>
      <c r="H61" s="49" t="s">
        <v>26</v>
      </c>
      <c r="I61" s="49"/>
      <c r="J61" s="49"/>
    </row>
    <row r="62" spans="1:14" ht="14.4" customHeight="1" x14ac:dyDescent="0.25">
      <c r="A62" s="45"/>
      <c r="D62" s="45"/>
      <c r="E62" s="45"/>
      <c r="G62" s="45"/>
      <c r="H62" s="50" t="s">
        <v>27</v>
      </c>
      <c r="I62" s="50"/>
      <c r="J62" s="50"/>
    </row>
    <row r="63" spans="1:14" ht="14.4" customHeight="1" x14ac:dyDescent="0.25">
      <c r="A63" s="45"/>
      <c r="B63" s="4"/>
      <c r="C63" s="7"/>
      <c r="D63" s="45"/>
      <c r="E63" s="45"/>
      <c r="G63" s="45"/>
      <c r="H63" s="50" t="s">
        <v>28</v>
      </c>
      <c r="I63" s="50"/>
      <c r="J63" s="50"/>
    </row>
    <row r="64" spans="1:14" ht="14.4" customHeight="1" x14ac:dyDescent="0.25"/>
    <row r="65" ht="14.4" customHeight="1" x14ac:dyDescent="0.25"/>
    <row r="66" ht="14.4" customHeight="1" x14ac:dyDescent="0.25"/>
    <row r="67" ht="14.4" customHeight="1" x14ac:dyDescent="0.25"/>
  </sheetData>
  <mergeCells count="6">
    <mergeCell ref="A2:F2"/>
    <mergeCell ref="A47:B47"/>
    <mergeCell ref="C47:F47"/>
    <mergeCell ref="H2:M2"/>
    <mergeCell ref="H47:I47"/>
    <mergeCell ref="J47:M47"/>
  </mergeCells>
  <printOptions verticalCentered="1"/>
  <pageMargins left="0.39370078740157483" right="0.19685039370078741" top="1.1811023622047245" bottom="0" header="0.51181102362204722" footer="0.51181102362204722"/>
  <pageSetup paperSize="9" scale="56" fitToHeight="2" orientation="portrait" r:id="rId1"/>
  <headerFooter differentOddEven="1">
    <oddHeader>&amp;L&amp;G</oddHeader>
    <oddFooter>&amp;R&amp;G</oddFooter>
    <evenHeader>&amp;L&amp;G</evenHeader>
    <evenFooter>&amp;R&amp;G</evenFooter>
  </headerFooter>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749CBD-7E73-4358-AB29-6568EBAE085A}">
  <sheetPr>
    <tabColor theme="4"/>
  </sheetPr>
  <dimension ref="A1:Q63"/>
  <sheetViews>
    <sheetView showGridLines="0" zoomScaleNormal="100" workbookViewId="0"/>
  </sheetViews>
  <sheetFormatPr defaultColWidth="8.6640625" defaultRowHeight="18" customHeight="1" x14ac:dyDescent="0.25"/>
  <cols>
    <col min="1" max="1" width="37.44140625" customWidth="1"/>
    <col min="2" max="2" width="11.33203125" style="120" bestFit="1" customWidth="1"/>
    <col min="3" max="6" width="10.6640625" style="197" customWidth="1"/>
    <col min="7" max="7" width="11.33203125" style="197" customWidth="1"/>
    <col min="8" max="11" width="10.6640625" style="197" customWidth="1"/>
    <col min="12" max="12" width="12.109375" style="120" customWidth="1"/>
    <col min="13" max="13" width="19.33203125" style="120" bestFit="1" customWidth="1"/>
    <col min="14" max="16384" width="8.6640625" style="120"/>
  </cols>
  <sheetData>
    <row r="1" spans="1:12" ht="25.2" customHeight="1" x14ac:dyDescent="0.25">
      <c r="A1" s="2"/>
      <c r="B1" s="214">
        <v>2022</v>
      </c>
      <c r="C1" s="215"/>
      <c r="D1" s="215"/>
      <c r="E1" s="215"/>
      <c r="F1" s="215"/>
      <c r="G1" s="216">
        <v>2023</v>
      </c>
      <c r="H1" s="217"/>
      <c r="I1" s="217"/>
      <c r="J1" s="217"/>
      <c r="K1" s="217"/>
      <c r="L1" s="139"/>
    </row>
    <row r="2" spans="1:12" ht="14.4" thickBot="1" x14ac:dyDescent="0.3">
      <c r="A2" s="199" t="s">
        <v>29</v>
      </c>
      <c r="B2" s="141" t="s">
        <v>48</v>
      </c>
      <c r="C2" s="141" t="s">
        <v>49</v>
      </c>
      <c r="D2" s="141" t="s">
        <v>50</v>
      </c>
      <c r="E2" s="141" t="s">
        <v>51</v>
      </c>
      <c r="F2" s="141" t="s">
        <v>53</v>
      </c>
      <c r="G2" s="142" t="s">
        <v>52</v>
      </c>
      <c r="H2" s="142" t="s">
        <v>49</v>
      </c>
      <c r="I2" s="142" t="s">
        <v>50</v>
      </c>
      <c r="J2" s="142" t="s">
        <v>51</v>
      </c>
      <c r="K2" s="142" t="s">
        <v>53</v>
      </c>
      <c r="L2" s="200" t="s">
        <v>126</v>
      </c>
    </row>
    <row r="3" spans="1:12" ht="30" customHeight="1" thickBot="1" x14ac:dyDescent="0.3">
      <c r="A3" s="199" t="s">
        <v>127</v>
      </c>
      <c r="B3" s="140"/>
      <c r="C3" s="140"/>
      <c r="D3" s="140"/>
      <c r="E3" s="140"/>
      <c r="F3" s="140"/>
      <c r="G3" s="143"/>
      <c r="H3" s="143"/>
      <c r="I3" s="143"/>
      <c r="J3" s="143"/>
      <c r="K3" s="143"/>
      <c r="L3" s="143"/>
    </row>
    <row r="4" spans="1:12" ht="13.8" x14ac:dyDescent="0.25">
      <c r="A4" s="201" t="s">
        <v>30</v>
      </c>
      <c r="B4" s="144"/>
      <c r="C4" s="144"/>
      <c r="D4" s="144"/>
      <c r="E4" s="144"/>
      <c r="F4" s="144"/>
      <c r="G4" s="145"/>
      <c r="H4" s="145"/>
      <c r="I4" s="145"/>
      <c r="J4" s="145"/>
      <c r="K4" s="145"/>
      <c r="L4" s="145"/>
    </row>
    <row r="5" spans="1:12" ht="13.8" x14ac:dyDescent="0.25">
      <c r="A5" s="202" t="s">
        <v>128</v>
      </c>
      <c r="B5" s="146">
        <v>6611.5623303738712</v>
      </c>
      <c r="C5" s="146">
        <v>5204.5276434724046</v>
      </c>
      <c r="D5" s="146">
        <v>6515.4071517047923</v>
      </c>
      <c r="E5" s="146">
        <v>5685.2393271472547</v>
      </c>
      <c r="F5" s="146">
        <v>24016.736452698322</v>
      </c>
      <c r="G5" s="147">
        <v>6570.2258342563091</v>
      </c>
      <c r="H5" s="148">
        <v>5702.4668155872341</v>
      </c>
      <c r="I5" s="148">
        <v>6241.5525704037473</v>
      </c>
      <c r="J5" s="148">
        <v>5942.2198397667162</v>
      </c>
      <c r="K5" s="148">
        <v>24456.465060014008</v>
      </c>
      <c r="L5" s="149">
        <v>1.830925730403643E-2</v>
      </c>
    </row>
    <row r="6" spans="1:12" ht="27.6" x14ac:dyDescent="0.25">
      <c r="A6" s="203" t="s">
        <v>129</v>
      </c>
      <c r="B6" s="150">
        <v>421.44113643604618</v>
      </c>
      <c r="C6" s="150">
        <v>272.09611397874136</v>
      </c>
      <c r="D6" s="150">
        <v>370.04526520643782</v>
      </c>
      <c r="E6" s="150">
        <v>272.79666217524959</v>
      </c>
      <c r="F6" s="150">
        <v>1336.379177796475</v>
      </c>
      <c r="G6" s="151">
        <v>568.33661301046425</v>
      </c>
      <c r="H6" s="152">
        <v>510.35162753220294</v>
      </c>
      <c r="I6" s="152">
        <v>482.78037323551678</v>
      </c>
      <c r="J6" s="152">
        <v>96.79176873245477</v>
      </c>
      <c r="K6" s="152">
        <v>1658.2603825106387</v>
      </c>
      <c r="L6" s="153">
        <v>0.24086068539686933</v>
      </c>
    </row>
    <row r="7" spans="1:12" ht="27.6" x14ac:dyDescent="0.25">
      <c r="A7" s="203" t="s">
        <v>130</v>
      </c>
      <c r="B7" s="150">
        <v>-122.08510085428574</v>
      </c>
      <c r="C7" s="150">
        <v>-83.394203362258395</v>
      </c>
      <c r="D7" s="150">
        <v>-113.47789620870071</v>
      </c>
      <c r="E7" s="150">
        <v>-264.17926345698083</v>
      </c>
      <c r="F7" s="150">
        <v>-583.13646388222571</v>
      </c>
      <c r="G7" s="151">
        <v>-166.91196731890105</v>
      </c>
      <c r="H7" s="152">
        <v>-175.56792907201333</v>
      </c>
      <c r="I7" s="152">
        <v>-259.68695723474428</v>
      </c>
      <c r="J7" s="152">
        <v>-278.06465496158404</v>
      </c>
      <c r="K7" s="152">
        <v>-880.23150858724262</v>
      </c>
      <c r="L7" s="154">
        <v>0.50947773481203584</v>
      </c>
    </row>
    <row r="8" spans="1:12" ht="13.8" x14ac:dyDescent="0.25">
      <c r="A8" s="203" t="s">
        <v>31</v>
      </c>
      <c r="B8" s="150">
        <v>392.96124063993261</v>
      </c>
      <c r="C8" s="150">
        <v>431.68810049779489</v>
      </c>
      <c r="D8" s="150">
        <v>368.43972676461698</v>
      </c>
      <c r="E8" s="150">
        <v>-227.73491951052557</v>
      </c>
      <c r="F8" s="150">
        <v>965.35414839181885</v>
      </c>
      <c r="G8" s="151">
        <v>380.77778878670443</v>
      </c>
      <c r="H8" s="152">
        <v>469.87338388364873</v>
      </c>
      <c r="I8" s="152">
        <v>415.00037282853725</v>
      </c>
      <c r="J8" s="152">
        <v>322.57561520451833</v>
      </c>
      <c r="K8" s="152">
        <v>1588.2271607034088</v>
      </c>
      <c r="L8" s="154">
        <v>0.64522746740067638</v>
      </c>
    </row>
    <row r="9" spans="1:12" ht="13.8" x14ac:dyDescent="0.25">
      <c r="A9" s="203" t="s">
        <v>32</v>
      </c>
      <c r="B9" s="150">
        <v>597.55605797079397</v>
      </c>
      <c r="C9" s="150">
        <v>519.94504900503944</v>
      </c>
      <c r="D9" s="150">
        <v>544.14218618602752</v>
      </c>
      <c r="E9" s="150">
        <v>-145.92809829156161</v>
      </c>
      <c r="F9" s="150">
        <v>1515.7151948702992</v>
      </c>
      <c r="G9" s="151">
        <v>720.26652552128928</v>
      </c>
      <c r="H9" s="152">
        <v>632.28385911177861</v>
      </c>
      <c r="I9" s="152">
        <v>484.25921306143567</v>
      </c>
      <c r="J9" s="152">
        <v>134.40314008524132</v>
      </c>
      <c r="K9" s="152">
        <v>1971.2127377797449</v>
      </c>
      <c r="L9" s="153">
        <v>0.30051657755428307</v>
      </c>
    </row>
    <row r="10" spans="1:12" ht="13.8" x14ac:dyDescent="0.25">
      <c r="A10" s="203" t="s">
        <v>2</v>
      </c>
      <c r="B10" s="150">
        <v>427.85302555601902</v>
      </c>
      <c r="C10" s="150">
        <v>387.01956917954141</v>
      </c>
      <c r="D10" s="150">
        <v>301.38970303154804</v>
      </c>
      <c r="E10" s="150">
        <v>-335.47070686788095</v>
      </c>
      <c r="F10" s="150">
        <v>780.79159089922746</v>
      </c>
      <c r="G10" s="151">
        <v>484.45063214773228</v>
      </c>
      <c r="H10" s="152">
        <v>475.58445677191258</v>
      </c>
      <c r="I10" s="152">
        <v>439.39597094347596</v>
      </c>
      <c r="J10" s="152">
        <v>425.34354375899221</v>
      </c>
      <c r="K10" s="152">
        <v>1824.7746036221131</v>
      </c>
      <c r="L10" s="153">
        <v>1.3370828078726413</v>
      </c>
    </row>
    <row r="11" spans="1:12" ht="13.8" x14ac:dyDescent="0.25">
      <c r="A11" s="202"/>
      <c r="B11" s="155"/>
      <c r="C11" s="155"/>
      <c r="D11" s="155"/>
      <c r="E11" s="155"/>
      <c r="F11" s="155"/>
      <c r="G11" s="156"/>
      <c r="H11" s="157"/>
      <c r="I11" s="157"/>
      <c r="J11" s="157"/>
      <c r="K11" s="157"/>
      <c r="L11" s="149"/>
    </row>
    <row r="12" spans="1:12" ht="13.8" x14ac:dyDescent="0.25">
      <c r="A12" s="204" t="s">
        <v>33</v>
      </c>
      <c r="B12" s="158"/>
      <c r="C12" s="158"/>
      <c r="D12" s="158"/>
      <c r="E12" s="158"/>
      <c r="F12" s="158"/>
      <c r="G12" s="159"/>
      <c r="H12" s="160"/>
      <c r="I12" s="160"/>
      <c r="J12" s="160"/>
      <c r="K12" s="160"/>
      <c r="L12" s="161"/>
    </row>
    <row r="13" spans="1:12" ht="13.8" x14ac:dyDescent="0.25">
      <c r="A13" s="202" t="s">
        <v>34</v>
      </c>
      <c r="B13" s="162"/>
      <c r="C13" s="162"/>
      <c r="D13" s="162"/>
      <c r="E13" s="162">
        <v>13683.1843390468</v>
      </c>
      <c r="F13" s="162"/>
      <c r="G13" s="163">
        <v>14151.714558064399</v>
      </c>
      <c r="H13" s="163">
        <v>13393.028626549858</v>
      </c>
      <c r="I13" s="163">
        <v>13721.400000000001</v>
      </c>
      <c r="J13" s="163">
        <v>14249.385813533501</v>
      </c>
      <c r="K13" s="163"/>
      <c r="L13" s="149"/>
    </row>
    <row r="14" spans="1:12" ht="27.6" x14ac:dyDescent="0.25">
      <c r="A14" s="203" t="s">
        <v>35</v>
      </c>
      <c r="B14" s="164"/>
      <c r="C14" s="164"/>
      <c r="D14" s="164"/>
      <c r="E14" s="164">
        <v>9059.6847983614298</v>
      </c>
      <c r="F14" s="164"/>
      <c r="G14" s="165">
        <v>9531.2850570075607</v>
      </c>
      <c r="H14" s="165">
        <v>9256.8413820680107</v>
      </c>
      <c r="I14" s="165">
        <v>9573.7000000000007</v>
      </c>
      <c r="J14" s="165">
        <v>10126.8312904656</v>
      </c>
      <c r="K14" s="165"/>
      <c r="L14" s="153"/>
    </row>
    <row r="15" spans="1:12" ht="27.6" x14ac:dyDescent="0.25">
      <c r="A15" s="203" t="s">
        <v>36</v>
      </c>
      <c r="B15" s="164"/>
      <c r="C15" s="164"/>
      <c r="D15" s="164"/>
      <c r="E15" s="164">
        <v>897.17854790533102</v>
      </c>
      <c r="F15" s="164"/>
      <c r="G15" s="165">
        <v>893.29765998681796</v>
      </c>
      <c r="H15" s="165">
        <v>907.75750311184595</v>
      </c>
      <c r="I15" s="165">
        <v>918.4</v>
      </c>
      <c r="J15" s="165">
        <v>892.68092935794402</v>
      </c>
      <c r="K15" s="165"/>
      <c r="L15" s="153"/>
    </row>
    <row r="16" spans="1:12" ht="13.8" x14ac:dyDescent="0.25">
      <c r="A16" s="203" t="s">
        <v>37</v>
      </c>
      <c r="B16" s="164"/>
      <c r="C16" s="164"/>
      <c r="D16" s="164"/>
      <c r="E16" s="164">
        <v>3726.3209927800003</v>
      </c>
      <c r="F16" s="164"/>
      <c r="G16" s="165">
        <v>3727.1318410700001</v>
      </c>
      <c r="H16" s="165">
        <v>3228.4297413700001</v>
      </c>
      <c r="I16" s="165">
        <v>3229.3</v>
      </c>
      <c r="J16" s="165">
        <v>3229.87359371</v>
      </c>
      <c r="K16" s="165"/>
      <c r="L16" s="153"/>
    </row>
    <row r="17" spans="1:13" ht="13.8" x14ac:dyDescent="0.25">
      <c r="A17" s="203" t="s">
        <v>131</v>
      </c>
      <c r="B17" s="164"/>
      <c r="C17" s="164"/>
      <c r="D17" s="164"/>
      <c r="E17" s="164">
        <v>6557.3806694715595</v>
      </c>
      <c r="F17" s="164"/>
      <c r="G17" s="165">
        <v>7432.2373663708404</v>
      </c>
      <c r="H17" s="165">
        <v>7275.37534313787</v>
      </c>
      <c r="I17" s="165">
        <v>8269.7999999999993</v>
      </c>
      <c r="J17" s="165">
        <v>7699.1312912596704</v>
      </c>
      <c r="K17" s="165"/>
      <c r="L17" s="153"/>
      <c r="M17" s="121"/>
    </row>
    <row r="18" spans="1:13" ht="27.6" x14ac:dyDescent="0.25">
      <c r="A18" s="203" t="s">
        <v>132</v>
      </c>
      <c r="B18" s="164"/>
      <c r="C18" s="164"/>
      <c r="D18" s="164"/>
      <c r="E18" s="164">
        <v>3717.0592549478001</v>
      </c>
      <c r="F18" s="164"/>
      <c r="G18" s="165">
        <v>3824.64345008897</v>
      </c>
      <c r="H18" s="165">
        <v>3651.2189719344101</v>
      </c>
      <c r="I18" s="165">
        <v>3546.3</v>
      </c>
      <c r="J18" s="165">
        <v>3728.63907773649</v>
      </c>
      <c r="K18" s="165"/>
      <c r="L18" s="153"/>
    </row>
    <row r="19" spans="1:13" ht="13.8" x14ac:dyDescent="0.25">
      <c r="A19" s="203" t="s">
        <v>133</v>
      </c>
      <c r="B19" s="164"/>
      <c r="C19" s="164"/>
      <c r="D19" s="164"/>
      <c r="E19" s="164">
        <v>55285.124384944</v>
      </c>
      <c r="F19" s="164"/>
      <c r="G19" s="165">
        <v>56997.116036137399</v>
      </c>
      <c r="H19" s="165">
        <v>56467.118094690595</v>
      </c>
      <c r="I19" s="165">
        <v>57574.3</v>
      </c>
      <c r="J19" s="165">
        <v>60128.917487024104</v>
      </c>
      <c r="K19" s="165"/>
      <c r="L19" s="153"/>
    </row>
    <row r="20" spans="1:13" ht="13.8" x14ac:dyDescent="0.25">
      <c r="A20" s="203" t="s">
        <v>38</v>
      </c>
      <c r="B20" s="164"/>
      <c r="C20" s="164"/>
      <c r="D20" s="164"/>
      <c r="E20" s="164">
        <v>62959.196909958606</v>
      </c>
      <c r="F20" s="164"/>
      <c r="G20" s="165">
        <v>64668.842447799201</v>
      </c>
      <c r="H20" s="165">
        <v>63923.9994715063</v>
      </c>
      <c r="I20" s="165">
        <v>64597.8</v>
      </c>
      <c r="J20" s="165">
        <v>66487.293950642794</v>
      </c>
      <c r="K20" s="165"/>
      <c r="L20" s="153"/>
    </row>
    <row r="21" spans="1:13" ht="13.8" x14ac:dyDescent="0.25">
      <c r="A21" s="202"/>
      <c r="B21" s="155"/>
      <c r="C21" s="155"/>
      <c r="D21" s="155"/>
      <c r="E21" s="155"/>
      <c r="F21" s="155"/>
      <c r="G21" s="156"/>
      <c r="H21" s="157"/>
      <c r="I21" s="157"/>
      <c r="J21" s="157"/>
      <c r="K21" s="157"/>
      <c r="L21" s="149"/>
    </row>
    <row r="22" spans="1:13" ht="13.8" x14ac:dyDescent="0.25">
      <c r="A22" s="204" t="s">
        <v>44</v>
      </c>
      <c r="B22" s="158"/>
      <c r="C22" s="158"/>
      <c r="D22" s="158"/>
      <c r="E22" s="158"/>
      <c r="F22" s="158"/>
      <c r="G22" s="159"/>
      <c r="H22" s="160"/>
      <c r="I22" s="160"/>
      <c r="J22" s="160"/>
      <c r="K22" s="160"/>
      <c r="L22" s="161"/>
    </row>
    <row r="23" spans="1:13" ht="27.6" x14ac:dyDescent="0.25">
      <c r="A23" s="202" t="s">
        <v>134</v>
      </c>
      <c r="B23" s="166">
        <v>0.95647556320030913</v>
      </c>
      <c r="C23" s="166">
        <v>0.92486388903910433</v>
      </c>
      <c r="D23" s="166">
        <v>0.9496581719898427</v>
      </c>
      <c r="E23" s="166">
        <v>0.93958971942376124</v>
      </c>
      <c r="F23" s="166">
        <v>0.94472600694142184</v>
      </c>
      <c r="G23" s="167">
        <v>0.9232230422848875</v>
      </c>
      <c r="H23" s="168">
        <v>0.90827100668131167</v>
      </c>
      <c r="I23" s="168">
        <v>0.92240466109101449</v>
      </c>
      <c r="J23" s="168">
        <v>1.0109677827025529</v>
      </c>
      <c r="K23" s="168">
        <v>0.94023810357892934</v>
      </c>
      <c r="L23" s="153"/>
    </row>
    <row r="24" spans="1:13" ht="13.8" x14ac:dyDescent="0.25">
      <c r="A24" s="203" t="s">
        <v>135</v>
      </c>
      <c r="B24" s="166">
        <v>9.5852636719141265E-2</v>
      </c>
      <c r="C24" s="166">
        <v>0.11383208477371347</v>
      </c>
      <c r="D24" s="166">
        <v>9.0836639010868539E-2</v>
      </c>
      <c r="E24" s="166">
        <v>-2.9902491930814561E-2</v>
      </c>
      <c r="F24" s="166">
        <v>6.9938124534966631E-2</v>
      </c>
      <c r="G24" s="167">
        <v>0.1227168299230538</v>
      </c>
      <c r="H24" s="168">
        <v>0.13016996543461334</v>
      </c>
      <c r="I24" s="168">
        <v>8.9827092544455645E-2</v>
      </c>
      <c r="J24" s="168">
        <v>2.7051430509599492E-2</v>
      </c>
      <c r="K24" s="168">
        <v>9.3483748290585353E-2</v>
      </c>
      <c r="L24" s="153"/>
    </row>
    <row r="25" spans="1:13" ht="13.8" x14ac:dyDescent="0.25">
      <c r="A25" s="203" t="s">
        <v>136</v>
      </c>
      <c r="B25" s="169">
        <v>2.8559060594618577E-2</v>
      </c>
      <c r="C25" s="169">
        <v>3.1534103010438838E-2</v>
      </c>
      <c r="D25" s="169">
        <v>2.6598577735187756E-2</v>
      </c>
      <c r="E25" s="169">
        <v>-1.634128068968348E-2</v>
      </c>
      <c r="F25" s="169">
        <v>1.7479430474990607E-2</v>
      </c>
      <c r="G25" s="167">
        <v>2.7130045667682415E-2</v>
      </c>
      <c r="H25" s="168">
        <v>3.3129268441850594E-2</v>
      </c>
      <c r="I25" s="168">
        <v>2.9112262347199207E-2</v>
      </c>
      <c r="J25" s="168">
        <v>2.1924680594544013E-2</v>
      </c>
      <c r="K25" s="168">
        <v>2.7522251797840545E-2</v>
      </c>
      <c r="L25" s="168"/>
    </row>
    <row r="26" spans="1:13" ht="13.8" x14ac:dyDescent="0.25">
      <c r="A26" s="203" t="s">
        <v>45</v>
      </c>
      <c r="B26" s="166">
        <v>0.16803173445621006</v>
      </c>
      <c r="C26" s="166">
        <v>0.15463039427798583</v>
      </c>
      <c r="D26" s="166">
        <v>0.12460209844687228</v>
      </c>
      <c r="E26" s="166">
        <v>-0.14382371625740256</v>
      </c>
      <c r="F26" s="166">
        <v>8.1515192255752864E-2</v>
      </c>
      <c r="G26" s="167">
        <v>0.20846707231159295</v>
      </c>
      <c r="H26" s="168">
        <v>0.20250426068361552</v>
      </c>
      <c r="I26" s="168">
        <v>0.18667344247422588</v>
      </c>
      <c r="J26" s="168">
        <v>0.17272341278728084</v>
      </c>
      <c r="K26" s="168">
        <v>0.19021427289602963</v>
      </c>
      <c r="L26" s="168"/>
    </row>
    <row r="27" spans="1:13" ht="13.8" x14ac:dyDescent="0.25">
      <c r="A27" s="202"/>
      <c r="B27" s="155"/>
      <c r="C27" s="155"/>
      <c r="D27" s="155"/>
      <c r="E27" s="155"/>
      <c r="F27" s="155"/>
      <c r="G27" s="156"/>
      <c r="H27" s="157"/>
      <c r="I27" s="157"/>
      <c r="J27" s="157"/>
      <c r="K27" s="157"/>
      <c r="L27" s="149"/>
    </row>
    <row r="28" spans="1:13" ht="13.8" x14ac:dyDescent="0.25">
      <c r="A28" s="204" t="s">
        <v>39</v>
      </c>
      <c r="B28" s="170"/>
      <c r="C28" s="170"/>
      <c r="D28" s="170"/>
      <c r="E28" s="170"/>
      <c r="F28" s="170"/>
      <c r="G28" s="171"/>
      <c r="H28" s="172"/>
      <c r="I28" s="172"/>
      <c r="J28" s="172"/>
      <c r="K28" s="172"/>
      <c r="L28" s="161"/>
    </row>
    <row r="29" spans="1:13" ht="27.6" x14ac:dyDescent="0.25">
      <c r="A29" s="202" t="s">
        <v>40</v>
      </c>
      <c r="B29" s="173">
        <v>3.5477876742578229</v>
      </c>
      <c r="C29" s="173">
        <v>3.2091937539704833</v>
      </c>
      <c r="D29" s="173">
        <v>2.4991448223931094</v>
      </c>
      <c r="E29" s="174">
        <v>-2.781746926654832</v>
      </c>
      <c r="F29" s="173">
        <v>6.4743793239665832</v>
      </c>
      <c r="G29" s="175">
        <v>4.0170990477081512</v>
      </c>
      <c r="H29" s="176">
        <v>3.9435800918114072</v>
      </c>
      <c r="I29" s="176">
        <v>3.6435025971966795</v>
      </c>
      <c r="J29" s="176">
        <v>3.526978872972157</v>
      </c>
      <c r="K29" s="175">
        <v>15.131160609687701</v>
      </c>
      <c r="L29" s="149">
        <v>1.3370828078725339</v>
      </c>
    </row>
    <row r="30" spans="1:13" ht="13.8" x14ac:dyDescent="0.25">
      <c r="A30" s="203" t="s">
        <v>41</v>
      </c>
      <c r="B30" s="177"/>
      <c r="C30" s="173"/>
      <c r="D30" s="173"/>
      <c r="E30" s="173"/>
      <c r="F30" s="173">
        <v>75.12</v>
      </c>
      <c r="G30" s="178"/>
      <c r="H30" s="179"/>
      <c r="I30" s="179"/>
      <c r="J30" s="179"/>
      <c r="K30" s="175">
        <v>83.97</v>
      </c>
      <c r="L30" s="153">
        <v>0.11781150159744391</v>
      </c>
    </row>
    <row r="31" spans="1:13" ht="13.8" x14ac:dyDescent="0.25">
      <c r="A31" s="203" t="s">
        <v>137</v>
      </c>
      <c r="B31" s="177"/>
      <c r="C31" s="173"/>
      <c r="D31" s="173"/>
      <c r="E31" s="173"/>
      <c r="F31" s="173">
        <v>5</v>
      </c>
      <c r="G31" s="178"/>
      <c r="H31" s="179"/>
      <c r="I31" s="179"/>
      <c r="J31" s="179"/>
      <c r="K31" s="175" t="s">
        <v>148</v>
      </c>
      <c r="L31" s="153">
        <v>0.19999999999999996</v>
      </c>
    </row>
    <row r="32" spans="1:13" ht="13.8" x14ac:dyDescent="0.25">
      <c r="A32" s="203" t="s">
        <v>138</v>
      </c>
      <c r="B32" s="177"/>
      <c r="C32" s="173"/>
      <c r="D32" s="173"/>
      <c r="E32" s="173"/>
      <c r="F32" s="173">
        <v>1</v>
      </c>
      <c r="G32" s="178"/>
      <c r="H32" s="179"/>
      <c r="I32" s="179"/>
      <c r="J32" s="179"/>
      <c r="K32" s="175" t="s">
        <v>149</v>
      </c>
      <c r="L32" s="153">
        <v>0.19999999999999996</v>
      </c>
    </row>
    <row r="33" spans="1:17" ht="13.8" x14ac:dyDescent="0.25">
      <c r="A33" s="203" t="s">
        <v>139</v>
      </c>
      <c r="B33" s="177"/>
      <c r="C33" s="173"/>
      <c r="D33" s="173"/>
      <c r="E33" s="173"/>
      <c r="F33" s="173">
        <v>6</v>
      </c>
      <c r="G33" s="178"/>
      <c r="H33" s="179"/>
      <c r="I33" s="179"/>
      <c r="J33" s="179"/>
      <c r="K33" s="175" t="s">
        <v>150</v>
      </c>
      <c r="L33" s="153">
        <v>0.19999999999999996</v>
      </c>
    </row>
    <row r="34" spans="1:17" ht="13.8" x14ac:dyDescent="0.25">
      <c r="A34" s="203" t="s">
        <v>140</v>
      </c>
      <c r="B34" s="177"/>
      <c r="C34" s="173"/>
      <c r="D34" s="173"/>
      <c r="E34" s="173"/>
      <c r="F34" s="173">
        <v>723.58280400000001</v>
      </c>
      <c r="G34" s="178"/>
      <c r="H34" s="179"/>
      <c r="I34" s="179"/>
      <c r="J34" s="179"/>
      <c r="K34" s="175">
        <v>868.29936480000003</v>
      </c>
      <c r="L34" s="153">
        <v>0.19999999999999996</v>
      </c>
      <c r="M34" s="180"/>
    </row>
    <row r="35" spans="1:17" ht="13.8" x14ac:dyDescent="0.25">
      <c r="A35" s="203" t="s">
        <v>42</v>
      </c>
      <c r="B35" s="177"/>
      <c r="C35" s="173"/>
      <c r="D35" s="173"/>
      <c r="E35" s="173"/>
      <c r="F35" s="173">
        <v>185.5</v>
      </c>
      <c r="G35" s="178"/>
      <c r="H35" s="179"/>
      <c r="I35" s="179"/>
      <c r="J35" s="179"/>
      <c r="K35" s="175">
        <v>216.3</v>
      </c>
      <c r="L35" s="153">
        <v>0.16603773584905657</v>
      </c>
    </row>
    <row r="36" spans="1:17" ht="13.8" x14ac:dyDescent="0.25">
      <c r="A36" s="203" t="s">
        <v>43</v>
      </c>
      <c r="B36" s="181"/>
      <c r="C36" s="164"/>
      <c r="D36" s="164"/>
      <c r="E36" s="164"/>
      <c r="F36" s="164">
        <v>22370.768357000001</v>
      </c>
      <c r="G36" s="182"/>
      <c r="H36" s="165"/>
      <c r="I36" s="165"/>
      <c r="J36" s="165"/>
      <c r="K36" s="183">
        <v>26085.160100000001</v>
      </c>
      <c r="L36" s="153">
        <v>0.16603773655533538</v>
      </c>
      <c r="M36" s="180"/>
    </row>
    <row r="37" spans="1:17" ht="13.8" x14ac:dyDescent="0.25">
      <c r="A37" s="202"/>
      <c r="B37" s="184"/>
      <c r="C37" s="184"/>
      <c r="D37" s="184"/>
      <c r="E37" s="184"/>
      <c r="F37" s="184"/>
      <c r="G37" s="185"/>
      <c r="H37" s="186"/>
      <c r="I37" s="186"/>
      <c r="J37" s="186"/>
      <c r="K37" s="186"/>
      <c r="L37" s="149"/>
    </row>
    <row r="38" spans="1:17" ht="33" customHeight="1" thickBot="1" x14ac:dyDescent="0.3">
      <c r="A38" s="205" t="s">
        <v>46</v>
      </c>
      <c r="B38" s="187"/>
      <c r="C38" s="187"/>
      <c r="D38" s="187"/>
      <c r="E38" s="187"/>
      <c r="F38" s="187"/>
      <c r="G38" s="188"/>
      <c r="H38" s="143"/>
      <c r="I38" s="143"/>
      <c r="J38" s="143"/>
      <c r="K38" s="143"/>
      <c r="L38" s="143"/>
    </row>
    <row r="39" spans="1:17" ht="13.8" x14ac:dyDescent="0.25">
      <c r="A39" s="202" t="s">
        <v>128</v>
      </c>
      <c r="B39" s="146">
        <v>4588.8892374001762</v>
      </c>
      <c r="C39" s="146">
        <v>3261.5268854611941</v>
      </c>
      <c r="D39" s="146">
        <v>4538.5065990744724</v>
      </c>
      <c r="E39" s="146">
        <v>3875.9479325232069</v>
      </c>
      <c r="F39" s="146">
        <v>16264.87065445905</v>
      </c>
      <c r="G39" s="148">
        <v>4600.0954025826286</v>
      </c>
      <c r="H39" s="148">
        <v>3764.8106485270273</v>
      </c>
      <c r="I39" s="148">
        <v>4371.1564700558683</v>
      </c>
      <c r="J39" s="148">
        <v>4087.8742005644112</v>
      </c>
      <c r="K39" s="148">
        <v>16823.936721729933</v>
      </c>
      <c r="L39" s="149">
        <v>3.4372610711024265E-2</v>
      </c>
    </row>
    <row r="40" spans="1:17" ht="13.8" x14ac:dyDescent="0.25">
      <c r="A40" s="203" t="s">
        <v>141</v>
      </c>
      <c r="B40" s="150">
        <v>4341.8338707641433</v>
      </c>
      <c r="C40" s="150">
        <v>2762.5615415646171</v>
      </c>
      <c r="D40" s="150">
        <v>4154.3144784613842</v>
      </c>
      <c r="E40" s="150">
        <v>3238.5381258243478</v>
      </c>
      <c r="F40" s="150">
        <v>14497.248016614492</v>
      </c>
      <c r="G40" s="152">
        <v>4100.7916090644785</v>
      </c>
      <c r="H40" s="152">
        <v>3082.3951397557612</v>
      </c>
      <c r="I40" s="152">
        <v>3701.4629912038981</v>
      </c>
      <c r="J40" s="152">
        <v>3312.8988420387304</v>
      </c>
      <c r="K40" s="152">
        <v>14197.548582062867</v>
      </c>
      <c r="L40" s="153">
        <v>-2.0672850061484449E-2</v>
      </c>
    </row>
    <row r="41" spans="1:17" ht="27.6" x14ac:dyDescent="0.25">
      <c r="A41" s="203" t="s">
        <v>129</v>
      </c>
      <c r="B41" s="150">
        <v>188.97587390283084</v>
      </c>
      <c r="C41" s="150">
        <v>207.56813052330207</v>
      </c>
      <c r="D41" s="150">
        <v>209.13578497480893</v>
      </c>
      <c r="E41" s="150">
        <v>195.64099683789539</v>
      </c>
      <c r="F41" s="150">
        <v>801.32078623883729</v>
      </c>
      <c r="G41" s="152">
        <v>314.84630396763191</v>
      </c>
      <c r="H41" s="152">
        <v>282.74500318021336</v>
      </c>
      <c r="I41" s="152">
        <v>287.21627526153372</v>
      </c>
      <c r="J41" s="152">
        <v>-36.335154615020272</v>
      </c>
      <c r="K41" s="152">
        <v>848.47242779435874</v>
      </c>
      <c r="L41" s="153">
        <v>5.8842404147329441E-2</v>
      </c>
    </row>
    <row r="42" spans="1:17" ht="27.6" x14ac:dyDescent="0.25">
      <c r="A42" s="203" t="s">
        <v>142</v>
      </c>
      <c r="B42" s="150">
        <v>-93.095506886924056</v>
      </c>
      <c r="C42" s="150">
        <v>-55.48003980503097</v>
      </c>
      <c r="D42" s="150">
        <v>-80.109816919276</v>
      </c>
      <c r="E42" s="150">
        <v>-246.5070546516522</v>
      </c>
      <c r="F42" s="150">
        <v>-475.19241826288328</v>
      </c>
      <c r="G42" s="152">
        <v>-129.32165047731809</v>
      </c>
      <c r="H42" s="152">
        <v>-155.33156427568969</v>
      </c>
      <c r="I42" s="152">
        <v>-187.86854102046328</v>
      </c>
      <c r="J42" s="152">
        <v>-249.47161637167977</v>
      </c>
      <c r="K42" s="152">
        <v>-721.99337214515094</v>
      </c>
      <c r="L42" s="153"/>
      <c r="N42" s="189"/>
      <c r="O42" s="189"/>
      <c r="P42" s="189"/>
      <c r="Q42" s="189"/>
    </row>
    <row r="43" spans="1:17" ht="13.8" x14ac:dyDescent="0.25">
      <c r="A43" s="203" t="s">
        <v>31</v>
      </c>
      <c r="B43" s="150">
        <v>215.54224278797824</v>
      </c>
      <c r="C43" s="150">
        <v>332.88976773127513</v>
      </c>
      <c r="D43" s="150">
        <v>284.85040858484422</v>
      </c>
      <c r="E43" s="150">
        <v>-225.38466359576441</v>
      </c>
      <c r="F43" s="150">
        <v>607.89775550833326</v>
      </c>
      <c r="G43" s="152">
        <v>298.10622540835288</v>
      </c>
      <c r="H43" s="152">
        <v>326.50265606155591</v>
      </c>
      <c r="I43" s="152">
        <v>324.06913463310013</v>
      </c>
      <c r="J43" s="152">
        <v>222.0005419644649</v>
      </c>
      <c r="K43" s="152">
        <v>1170.6785580674739</v>
      </c>
      <c r="L43" s="153">
        <v>0.92578200439074632</v>
      </c>
      <c r="N43" s="189"/>
      <c r="O43" s="189"/>
      <c r="P43" s="189"/>
      <c r="Q43" s="189"/>
    </row>
    <row r="44" spans="1:17" ht="13.8" x14ac:dyDescent="0.25">
      <c r="A44" s="203" t="s">
        <v>32</v>
      </c>
      <c r="B44" s="150">
        <v>298.93298943404483</v>
      </c>
      <c r="C44" s="150">
        <v>348.99080652086877</v>
      </c>
      <c r="D44" s="150">
        <v>378.28930759986093</v>
      </c>
      <c r="E44" s="150">
        <v>-158.91441544307685</v>
      </c>
      <c r="F44" s="150">
        <v>867.29868811169763</v>
      </c>
      <c r="G44" s="152">
        <v>466.31640247422445</v>
      </c>
      <c r="H44" s="152">
        <v>362.78640139965773</v>
      </c>
      <c r="I44" s="152">
        <v>278.51933543285571</v>
      </c>
      <c r="J44" s="152">
        <v>-9.0404081145896917</v>
      </c>
      <c r="K44" s="152">
        <v>1098.5817311921483</v>
      </c>
      <c r="L44" s="153">
        <v>0.26667057871839428</v>
      </c>
      <c r="N44" s="190"/>
      <c r="O44" s="190"/>
      <c r="P44" s="190"/>
      <c r="Q44" s="190"/>
    </row>
    <row r="45" spans="1:17" ht="13.8" x14ac:dyDescent="0.25">
      <c r="A45" s="203" t="s">
        <v>135</v>
      </c>
      <c r="B45" s="166">
        <v>6.8849476587973177E-2</v>
      </c>
      <c r="C45" s="166">
        <v>0.12632869938644437</v>
      </c>
      <c r="D45" s="166">
        <v>9.1059381652774232E-2</v>
      </c>
      <c r="E45" s="166">
        <v>-4.9069799171385785E-2</v>
      </c>
      <c r="F45" s="166">
        <v>5.9825056943064968E-2</v>
      </c>
      <c r="G45" s="167">
        <v>0.11371375259436949</v>
      </c>
      <c r="H45" s="168">
        <v>0.11769626701020679</v>
      </c>
      <c r="I45" s="168">
        <v>7.5245743668037463E-2</v>
      </c>
      <c r="J45" s="168">
        <v>-2.7288512404520927E-3</v>
      </c>
      <c r="K45" s="168">
        <v>7.7378268849883872E-2</v>
      </c>
      <c r="L45" s="153"/>
    </row>
    <row r="46" spans="1:17" ht="13.8" x14ac:dyDescent="0.25">
      <c r="A46" s="203" t="s">
        <v>143</v>
      </c>
      <c r="B46" s="166">
        <v>0.95647556320030913</v>
      </c>
      <c r="C46" s="166">
        <v>0.92486388903910433</v>
      </c>
      <c r="D46" s="166">
        <v>0.9496581719898427</v>
      </c>
      <c r="E46" s="166">
        <v>0.93958971942376124</v>
      </c>
      <c r="F46" s="166">
        <v>0.94472600694142184</v>
      </c>
      <c r="G46" s="167">
        <v>0.9232230422848875</v>
      </c>
      <c r="H46" s="168">
        <v>0.90827100668131167</v>
      </c>
      <c r="I46" s="168">
        <v>0.92240466109101449</v>
      </c>
      <c r="J46" s="168">
        <v>1.0109677827025529</v>
      </c>
      <c r="K46" s="168">
        <v>0.94023810357892934</v>
      </c>
      <c r="L46" s="153"/>
    </row>
    <row r="47" spans="1:17" s="191" customFormat="1" ht="13.8" x14ac:dyDescent="0.25">
      <c r="A47" s="203" t="s">
        <v>144</v>
      </c>
      <c r="B47" s="150">
        <v>889.30000000000007</v>
      </c>
      <c r="C47" s="150">
        <v>136.69999999999999</v>
      </c>
      <c r="D47" s="150">
        <v>342.7</v>
      </c>
      <c r="E47" s="150">
        <v>220.41389201868014</v>
      </c>
      <c r="F47" s="150">
        <v>1589.1138920186802</v>
      </c>
      <c r="G47" s="151">
        <v>1428.9742713539099</v>
      </c>
      <c r="H47" s="151">
        <v>364.71273511104255</v>
      </c>
      <c r="I47" s="151">
        <v>331.03636183035701</v>
      </c>
      <c r="J47" s="151">
        <v>203.06900255629262</v>
      </c>
      <c r="K47" s="151">
        <v>2327.7923708516</v>
      </c>
      <c r="L47" s="153">
        <v>0.46483671343062971</v>
      </c>
      <c r="M47" s="121"/>
    </row>
    <row r="48" spans="1:17" s="191" customFormat="1" ht="13.8" x14ac:dyDescent="0.25">
      <c r="A48" s="202"/>
      <c r="B48" s="192"/>
      <c r="C48" s="192"/>
      <c r="D48" s="192"/>
      <c r="E48" s="192"/>
      <c r="F48" s="192"/>
      <c r="G48" s="193"/>
      <c r="H48" s="194"/>
      <c r="I48" s="194"/>
      <c r="J48" s="194"/>
      <c r="K48" s="194"/>
      <c r="L48" s="195"/>
    </row>
    <row r="49" spans="1:13" s="191" customFormat="1" ht="14.4" thickBot="1" x14ac:dyDescent="0.3">
      <c r="A49" s="196" t="s">
        <v>47</v>
      </c>
      <c r="B49" s="187"/>
      <c r="C49" s="187"/>
      <c r="D49" s="187"/>
      <c r="E49" s="187"/>
      <c r="F49" s="187"/>
      <c r="G49" s="188"/>
      <c r="H49" s="143"/>
      <c r="I49" s="143"/>
      <c r="J49" s="143"/>
      <c r="K49" s="143"/>
      <c r="L49" s="143"/>
    </row>
    <row r="50" spans="1:13" s="191" customFormat="1" ht="13.8" x14ac:dyDescent="0.25">
      <c r="A50" s="202" t="s">
        <v>128</v>
      </c>
      <c r="B50" s="146">
        <v>2022.6730929736946</v>
      </c>
      <c r="C50" s="146">
        <v>1943.000758011204</v>
      </c>
      <c r="D50" s="146">
        <v>1976.9005526302633</v>
      </c>
      <c r="E50" s="146">
        <v>1809.2913946240653</v>
      </c>
      <c r="F50" s="146">
        <v>7751.8657982392269</v>
      </c>
      <c r="G50" s="148">
        <v>1970.1304316736819</v>
      </c>
      <c r="H50" s="148">
        <v>1937.6561670602034</v>
      </c>
      <c r="I50" s="148">
        <v>1870.3961003478703</v>
      </c>
      <c r="J50" s="148">
        <v>1854.3456392023068</v>
      </c>
      <c r="K50" s="148">
        <v>7632.5283382840626</v>
      </c>
      <c r="L50" s="149">
        <v>-1.5394675689854087E-2</v>
      </c>
    </row>
    <row r="51" spans="1:13" s="191" customFormat="1" ht="13.8" x14ac:dyDescent="0.25">
      <c r="A51" s="203" t="s">
        <v>141</v>
      </c>
      <c r="B51" s="150">
        <v>1892.2779745020284</v>
      </c>
      <c r="C51" s="150">
        <v>1805.0878170378937</v>
      </c>
      <c r="D51" s="150">
        <v>1836.0236946728726</v>
      </c>
      <c r="E51" s="150">
        <v>1641.5935578224928</v>
      </c>
      <c r="F51" s="150">
        <v>7174.9830440352871</v>
      </c>
      <c r="G51" s="152">
        <v>1768.5461661446172</v>
      </c>
      <c r="H51" s="152">
        <v>1774.9761977928022</v>
      </c>
      <c r="I51" s="152">
        <v>1689.5521173144336</v>
      </c>
      <c r="J51" s="152">
        <v>1655.5312022632593</v>
      </c>
      <c r="K51" s="152">
        <v>6888.605683515113</v>
      </c>
      <c r="L51" s="153">
        <v>-3.9913315301594365E-2</v>
      </c>
    </row>
    <row r="52" spans="1:13" s="191" customFormat="1" ht="27.6" x14ac:dyDescent="0.25">
      <c r="A52" s="203" t="s">
        <v>129</v>
      </c>
      <c r="B52" s="150">
        <v>232.46526253321409</v>
      </c>
      <c r="C52" s="150">
        <v>64.527983455483437</v>
      </c>
      <c r="D52" s="150">
        <v>160.90948023151373</v>
      </c>
      <c r="E52" s="150">
        <v>77.155665337418085</v>
      </c>
      <c r="F52" s="150">
        <v>535.05839155762931</v>
      </c>
      <c r="G52" s="152">
        <v>253.49030904282591</v>
      </c>
      <c r="H52" s="152">
        <v>227.60662435199151</v>
      </c>
      <c r="I52" s="152">
        <v>195.56409797392314</v>
      </c>
      <c r="J52" s="152">
        <v>133.1269233475287</v>
      </c>
      <c r="K52" s="152">
        <v>809.78795471626927</v>
      </c>
      <c r="L52" s="153">
        <v>0.51345716186015511</v>
      </c>
    </row>
    <row r="53" spans="1:13" s="191" customFormat="1" ht="27.6" x14ac:dyDescent="0.25">
      <c r="A53" s="203" t="s">
        <v>142</v>
      </c>
      <c r="B53" s="150">
        <v>-28.989593967362062</v>
      </c>
      <c r="C53" s="150">
        <v>-27.914163557227376</v>
      </c>
      <c r="D53" s="150">
        <v>-33.368079289423548</v>
      </c>
      <c r="E53" s="150">
        <v>-17.672208805329724</v>
      </c>
      <c r="F53" s="150">
        <v>-107.94404561934272</v>
      </c>
      <c r="G53" s="152">
        <v>-37.590316841582798</v>
      </c>
      <c r="H53" s="152">
        <v>-20.236364796323763</v>
      </c>
      <c r="I53" s="152">
        <v>-71.818416214281044</v>
      </c>
      <c r="J53" s="152">
        <v>-626.03616376565992</v>
      </c>
      <c r="K53" s="152">
        <v>-158.23813644209281</v>
      </c>
      <c r="L53" s="153"/>
    </row>
    <row r="54" spans="1:13" s="191" customFormat="1" ht="13.8" x14ac:dyDescent="0.25">
      <c r="A54" s="203" t="s">
        <v>31</v>
      </c>
      <c r="B54" s="150">
        <v>177.19264668245879</v>
      </c>
      <c r="C54" s="150">
        <v>98.548400257343857</v>
      </c>
      <c r="D54" s="150">
        <v>83.155672220770356</v>
      </c>
      <c r="E54" s="150">
        <v>-1.4762892450549006</v>
      </c>
      <c r="F54" s="150">
        <v>357.42042991551813</v>
      </c>
      <c r="G54" s="152">
        <v>82.620909499210555</v>
      </c>
      <c r="H54" s="152">
        <v>142.17617663127513</v>
      </c>
      <c r="I54" s="152">
        <v>90.501812326300865</v>
      </c>
      <c r="J54" s="152">
        <v>100.10817298825485</v>
      </c>
      <c r="K54" s="152">
        <v>415.40707144504137</v>
      </c>
      <c r="L54" s="153">
        <v>0.16223650546005253</v>
      </c>
    </row>
    <row r="55" spans="1:13" s="191" customFormat="1" ht="13.8" x14ac:dyDescent="0.25">
      <c r="A55" s="203" t="s">
        <v>32</v>
      </c>
      <c r="B55" s="150">
        <v>300.10226330325031</v>
      </c>
      <c r="C55" s="150">
        <v>171.00954702138006</v>
      </c>
      <c r="D55" s="150">
        <v>165.81904817411865</v>
      </c>
      <c r="E55" s="150">
        <v>13.391895679908753</v>
      </c>
      <c r="F55" s="150">
        <v>650.32275417865776</v>
      </c>
      <c r="G55" s="152">
        <v>253.09640128033703</v>
      </c>
      <c r="H55" s="152">
        <v>271.45177482417142</v>
      </c>
      <c r="I55" s="152">
        <v>205.81220275132412</v>
      </c>
      <c r="J55" s="152">
        <v>140.789707119941</v>
      </c>
      <c r="K55" s="152">
        <v>871.15008597577355</v>
      </c>
      <c r="L55" s="153">
        <v>0.3395657469743858</v>
      </c>
    </row>
    <row r="56" spans="1:13" s="191" customFormat="1" ht="13.8" x14ac:dyDescent="0.25">
      <c r="A56" s="203" t="s">
        <v>135</v>
      </c>
      <c r="B56" s="166">
        <v>0.15859311757947464</v>
      </c>
      <c r="C56" s="166">
        <v>9.4737522134520122E-2</v>
      </c>
      <c r="D56" s="166">
        <v>9.031422015698054E-2</v>
      </c>
      <c r="E56" s="166">
        <v>8.1578632031625159E-3</v>
      </c>
      <c r="F56" s="166">
        <v>9.0637531850236847E-2</v>
      </c>
      <c r="G56" s="167">
        <v>0.14310986398058259</v>
      </c>
      <c r="H56" s="168">
        <v>0.1529326281455064</v>
      </c>
      <c r="I56" s="168">
        <v>0.12181465173058137</v>
      </c>
      <c r="J56" s="168">
        <v>8.5042013661517757E-2</v>
      </c>
      <c r="K56" s="168">
        <v>0.12646246947484496</v>
      </c>
      <c r="L56" s="153"/>
    </row>
    <row r="57" spans="1:13" s="191" customFormat="1" ht="13.8" x14ac:dyDescent="0.25">
      <c r="A57" s="203" t="s">
        <v>144</v>
      </c>
      <c r="B57" s="150">
        <v>117.30000000000001</v>
      </c>
      <c r="C57" s="150">
        <v>110.6</v>
      </c>
      <c r="D57" s="150">
        <v>116.8</v>
      </c>
      <c r="E57" s="150">
        <v>196.70737225330703</v>
      </c>
      <c r="F57" s="150">
        <v>541.40737225330702</v>
      </c>
      <c r="G57" s="151">
        <v>77.40332977731461</v>
      </c>
      <c r="H57" s="151">
        <v>70.028929920277506</v>
      </c>
      <c r="I57" s="151">
        <v>71.559996533907196</v>
      </c>
      <c r="J57" s="151">
        <v>125.83026174238691</v>
      </c>
      <c r="K57" s="151">
        <v>344.82251797388602</v>
      </c>
      <c r="L57" s="153">
        <v>-0.36309969969792966</v>
      </c>
      <c r="M57" s="121"/>
    </row>
    <row r="59" spans="1:13" ht="18" customHeight="1" x14ac:dyDescent="0.25">
      <c r="A59" s="206" t="s">
        <v>88</v>
      </c>
      <c r="F59" s="198"/>
      <c r="K59" s="198"/>
    </row>
    <row r="60" spans="1:13" ht="18" customHeight="1" x14ac:dyDescent="0.25">
      <c r="A60" s="206" t="s">
        <v>145</v>
      </c>
      <c r="H60" s="198"/>
      <c r="I60" s="198"/>
      <c r="J60" s="198"/>
    </row>
    <row r="61" spans="1:13" ht="18" customHeight="1" x14ac:dyDescent="0.25">
      <c r="A61" s="206" t="s">
        <v>89</v>
      </c>
    </row>
    <row r="62" spans="1:13" ht="18" customHeight="1" x14ac:dyDescent="0.25">
      <c r="A62" s="206" t="s">
        <v>146</v>
      </c>
    </row>
    <row r="63" spans="1:13" ht="18" customHeight="1" x14ac:dyDescent="0.25">
      <c r="A63" s="206" t="s">
        <v>147</v>
      </c>
    </row>
  </sheetData>
  <mergeCells count="2">
    <mergeCell ref="B1:F1"/>
    <mergeCell ref="G1:K1"/>
  </mergeCells>
  <printOptions verticalCentered="1"/>
  <pageMargins left="0.39370078740157483" right="0.19685039370078741" top="0.78740157480314965" bottom="0.59055118110236227" header="0.51181102362204722" footer="0.51181102362204722"/>
  <pageSetup paperSize="9" scale="56" fitToHeight="2" orientation="portrait" r:id="rId1"/>
  <headerFooter differentOddEven="1">
    <oddFooter>&amp;R&amp;G</oddFooter>
    <evenHeader>&amp;L&amp;G</evenHeader>
    <evenFooter>&amp;R&amp;G</even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P82"/>
  <sheetViews>
    <sheetView zoomScale="85" zoomScaleNormal="85" workbookViewId="0">
      <selection activeCell="E44" sqref="E44"/>
    </sheetView>
  </sheetViews>
  <sheetFormatPr defaultRowHeight="13.2" x14ac:dyDescent="0.25"/>
  <cols>
    <col min="1" max="1" width="37.33203125" style="54" bestFit="1" customWidth="1"/>
    <col min="2" max="2" width="11" style="54" customWidth="1"/>
    <col min="3" max="3" width="11.109375" bestFit="1" customWidth="1"/>
  </cols>
  <sheetData>
    <row r="1" spans="1:16" x14ac:dyDescent="0.25">
      <c r="A1" s="45"/>
      <c r="B1" s="53">
        <v>2023</v>
      </c>
      <c r="D1" s="100"/>
    </row>
    <row r="2" spans="1:16" ht="13.8" thickBot="1" x14ac:dyDescent="0.3">
      <c r="A2" s="58"/>
      <c r="B2" s="80"/>
      <c r="D2" s="100"/>
      <c r="M2" s="101"/>
      <c r="N2" s="101"/>
      <c r="O2" s="101"/>
      <c r="P2" s="101"/>
    </row>
    <row r="3" spans="1:16" ht="13.8" thickBot="1" x14ac:dyDescent="0.3">
      <c r="A3" s="81" t="s">
        <v>54</v>
      </c>
      <c r="B3" s="81"/>
      <c r="D3" s="100"/>
      <c r="M3" s="101"/>
      <c r="N3" s="101"/>
      <c r="O3" s="101"/>
      <c r="P3" s="101"/>
    </row>
    <row r="4" spans="1:16" x14ac:dyDescent="0.25">
      <c r="A4" s="82" t="s">
        <v>55</v>
      </c>
      <c r="B4" s="219">
        <f>C4/SUM($C$4:$C$11)</f>
        <v>0.27915484376310368</v>
      </c>
      <c r="C4" s="218">
        <v>4696.4834270348456</v>
      </c>
      <c r="D4" s="100"/>
      <c r="M4" s="101"/>
      <c r="N4" s="101"/>
      <c r="O4" s="101"/>
      <c r="P4" s="101"/>
    </row>
    <row r="5" spans="1:16" x14ac:dyDescent="0.25">
      <c r="A5" s="82" t="s">
        <v>56</v>
      </c>
      <c r="B5" s="219">
        <f t="shared" ref="B5:B11" si="0">C5/SUM($C$4:$C$11)</f>
        <v>0.12338930547161503</v>
      </c>
      <c r="C5" s="218">
        <v>2075.8938673926491</v>
      </c>
      <c r="D5" s="100"/>
      <c r="M5" s="101"/>
      <c r="N5" s="101"/>
      <c r="O5" s="101"/>
      <c r="P5" s="101"/>
    </row>
    <row r="6" spans="1:16" x14ac:dyDescent="0.25">
      <c r="A6" s="58" t="s">
        <v>57</v>
      </c>
      <c r="B6" s="219">
        <f t="shared" si="0"/>
        <v>0.23463611046770214</v>
      </c>
      <c r="C6" s="218">
        <v>3947.5030751414415</v>
      </c>
      <c r="D6" s="100"/>
      <c r="M6" s="101"/>
      <c r="N6" s="101"/>
      <c r="O6" s="101"/>
      <c r="P6" s="101"/>
    </row>
    <row r="7" spans="1:16" x14ac:dyDescent="0.25">
      <c r="A7" s="82" t="s">
        <v>58</v>
      </c>
      <c r="B7" s="219">
        <f t="shared" si="0"/>
        <v>6.2264046987058286E-2</v>
      </c>
      <c r="C7" s="218">
        <v>1047.5263865490842</v>
      </c>
      <c r="D7" s="100"/>
      <c r="M7" s="101"/>
      <c r="N7" s="101"/>
      <c r="O7" s="101"/>
      <c r="P7" s="101"/>
    </row>
    <row r="8" spans="1:16" x14ac:dyDescent="0.25">
      <c r="A8" s="82" t="s">
        <v>59</v>
      </c>
      <c r="B8" s="219">
        <f t="shared" si="0"/>
        <v>0.18152016994220416</v>
      </c>
      <c r="C8" s="218">
        <v>3053.8838528252959</v>
      </c>
      <c r="D8" s="100"/>
      <c r="M8" s="101"/>
      <c r="N8" s="101"/>
      <c r="O8" s="101"/>
      <c r="P8" s="101"/>
    </row>
    <row r="9" spans="1:16" x14ac:dyDescent="0.25">
      <c r="A9" s="82" t="s">
        <v>60</v>
      </c>
      <c r="B9" s="219">
        <f t="shared" si="0"/>
        <v>3.2754257148711684E-2</v>
      </c>
      <c r="C9" s="218">
        <v>551.05554963719374</v>
      </c>
      <c r="D9" s="100"/>
      <c r="M9" s="101"/>
      <c r="N9" s="101"/>
      <c r="O9" s="101"/>
      <c r="P9" s="101"/>
    </row>
    <row r="10" spans="1:16" x14ac:dyDescent="0.25">
      <c r="A10" s="58" t="s">
        <v>61</v>
      </c>
      <c r="B10" s="219">
        <f t="shared" si="0"/>
        <v>3.9024663882949416E-2</v>
      </c>
      <c r="C10" s="218">
        <v>656.54847575351823</v>
      </c>
      <c r="D10" s="100"/>
    </row>
    <row r="11" spans="1:16" x14ac:dyDescent="0.25">
      <c r="A11" s="58" t="s">
        <v>62</v>
      </c>
      <c r="B11" s="219">
        <f t="shared" si="0"/>
        <v>4.7256602336655698E-2</v>
      </c>
      <c r="C11" s="218">
        <v>795.0420873958476</v>
      </c>
      <c r="D11" s="100"/>
    </row>
    <row r="12" spans="1:16" x14ac:dyDescent="0.25">
      <c r="A12" s="82"/>
      <c r="B12" s="83"/>
      <c r="D12" s="100"/>
    </row>
    <row r="13" spans="1:16" ht="13.8" thickBot="1" x14ac:dyDescent="0.3">
      <c r="A13"/>
      <c r="B13" s="134">
        <v>2023</v>
      </c>
      <c r="D13" s="100"/>
    </row>
    <row r="14" spans="1:16" ht="13.8" thickBot="1" x14ac:dyDescent="0.3">
      <c r="A14" s="81" t="s">
        <v>54</v>
      </c>
      <c r="B14" s="135"/>
      <c r="D14" s="100"/>
    </row>
    <row r="15" spans="1:16" x14ac:dyDescent="0.25">
      <c r="A15" t="s">
        <v>107</v>
      </c>
      <c r="B15" s="137">
        <f>C15/SUM($C$15:$C$23)</f>
        <v>7.6498314897259251E-2</v>
      </c>
      <c r="C15" s="218">
        <v>1287</v>
      </c>
      <c r="D15" s="100"/>
    </row>
    <row r="16" spans="1:16" x14ac:dyDescent="0.25">
      <c r="A16" t="s">
        <v>108</v>
      </c>
      <c r="B16" s="137">
        <f t="shared" ref="B16:B23" si="1">C16/SUM($C$15:$C$23)</f>
        <v>0.10819726698327972</v>
      </c>
      <c r="C16" s="218">
        <v>1820.3</v>
      </c>
      <c r="D16" s="100"/>
    </row>
    <row r="17" spans="1:4" x14ac:dyDescent="0.25">
      <c r="A17" t="s">
        <v>109</v>
      </c>
      <c r="B17" s="137">
        <f t="shared" si="1"/>
        <v>2.9600746556981434E-2</v>
      </c>
      <c r="C17" s="218">
        <v>498</v>
      </c>
      <c r="D17" s="100"/>
    </row>
    <row r="18" spans="1:4" x14ac:dyDescent="0.25">
      <c r="A18" t="s">
        <v>110</v>
      </c>
      <c r="B18" s="137">
        <f t="shared" si="1"/>
        <v>0.1025980896225013</v>
      </c>
      <c r="C18" s="218">
        <v>1726.1</v>
      </c>
      <c r="D18" s="100"/>
    </row>
    <row r="19" spans="1:4" x14ac:dyDescent="0.25">
      <c r="A19" t="s">
        <v>111</v>
      </c>
      <c r="B19" s="137">
        <f t="shared" si="1"/>
        <v>0.46360237519243458</v>
      </c>
      <c r="C19" s="218">
        <v>7799.6</v>
      </c>
      <c r="D19" s="100"/>
    </row>
    <row r="20" spans="1:4" x14ac:dyDescent="0.25">
      <c r="A20" t="s">
        <v>112</v>
      </c>
      <c r="B20" s="137">
        <f t="shared" si="1"/>
        <v>0.12780033167101562</v>
      </c>
      <c r="C20" s="218">
        <v>2150.1</v>
      </c>
      <c r="D20" s="100"/>
    </row>
    <row r="21" spans="1:4" x14ac:dyDescent="0.25">
      <c r="A21" t="s">
        <v>113</v>
      </c>
      <c r="B21" s="137">
        <f t="shared" si="1"/>
        <v>4.0501905027966162E-2</v>
      </c>
      <c r="C21" s="218">
        <v>681.4</v>
      </c>
      <c r="D21" s="100"/>
    </row>
    <row r="22" spans="1:4" x14ac:dyDescent="0.25">
      <c r="A22" t="s">
        <v>114</v>
      </c>
      <c r="B22" s="137">
        <f t="shared" si="1"/>
        <v>1.2101831323296024E-2</v>
      </c>
      <c r="C22" s="218">
        <v>203.6</v>
      </c>
      <c r="D22" s="100"/>
    </row>
    <row r="23" spans="1:4" x14ac:dyDescent="0.25">
      <c r="A23" s="57" t="s">
        <v>115</v>
      </c>
      <c r="B23" s="137">
        <f t="shared" si="1"/>
        <v>3.9099138725265839E-2</v>
      </c>
      <c r="C23" s="218">
        <v>657.8</v>
      </c>
      <c r="D23" s="100"/>
    </row>
    <row r="24" spans="1:4" x14ac:dyDescent="0.25">
      <c r="A24" s="58"/>
      <c r="B24" s="58"/>
      <c r="D24" s="100"/>
    </row>
    <row r="25" spans="1:4" ht="13.8" thickBot="1" x14ac:dyDescent="0.3">
      <c r="A25" s="58"/>
      <c r="B25" s="82"/>
      <c r="D25" s="100"/>
    </row>
    <row r="26" spans="1:4" ht="13.8" thickBot="1" x14ac:dyDescent="0.3">
      <c r="A26" s="79" t="s">
        <v>63</v>
      </c>
      <c r="B26" s="79"/>
      <c r="D26" s="100"/>
    </row>
    <row r="27" spans="1:4" x14ac:dyDescent="0.25">
      <c r="A27" s="58" t="s">
        <v>64</v>
      </c>
      <c r="B27" s="219">
        <f>C27/SUM($C$27:$C$30)</f>
        <v>0.14671784068606541</v>
      </c>
      <c r="C27" s="218">
        <v>1119.8280766400001</v>
      </c>
      <c r="D27" s="100"/>
    </row>
    <row r="28" spans="1:4" x14ac:dyDescent="0.25">
      <c r="A28" s="58" t="s">
        <v>65</v>
      </c>
      <c r="B28" s="219">
        <f t="shared" ref="B28:B30" si="2">C28/SUM($C$27:$C$30)</f>
        <v>0.22734129922782756</v>
      </c>
      <c r="C28" s="218">
        <v>1735.1889086199999</v>
      </c>
      <c r="D28" s="100"/>
    </row>
    <row r="29" spans="1:4" x14ac:dyDescent="0.25">
      <c r="A29" s="58" t="s">
        <v>66</v>
      </c>
      <c r="B29" s="219">
        <f t="shared" si="2"/>
        <v>0.41093681358729506</v>
      </c>
      <c r="C29" s="218">
        <v>3136.4868745900003</v>
      </c>
      <c r="D29" s="100"/>
    </row>
    <row r="30" spans="1:4" x14ac:dyDescent="0.25">
      <c r="A30" s="58" t="s">
        <v>67</v>
      </c>
      <c r="B30" s="219">
        <f t="shared" si="2"/>
        <v>0.215004046498812</v>
      </c>
      <c r="C30" s="218">
        <v>1641.0244775599999</v>
      </c>
      <c r="D30" s="100"/>
    </row>
    <row r="31" spans="1:4" x14ac:dyDescent="0.25">
      <c r="A31" s="84"/>
      <c r="B31" s="84"/>
      <c r="D31" s="100"/>
    </row>
    <row r="32" spans="1:4" x14ac:dyDescent="0.25">
      <c r="A32" s="58"/>
      <c r="B32" s="80"/>
      <c r="D32" s="100"/>
    </row>
    <row r="33" spans="1:4" ht="13.8" thickBot="1" x14ac:dyDescent="0.3">
      <c r="A33" s="58"/>
      <c r="B33" s="80"/>
      <c r="D33" s="100"/>
    </row>
    <row r="34" spans="1:4" ht="13.8" thickBot="1" x14ac:dyDescent="0.3">
      <c r="A34" s="79" t="s">
        <v>63</v>
      </c>
      <c r="B34" s="79"/>
      <c r="D34" s="100"/>
    </row>
    <row r="35" spans="1:4" x14ac:dyDescent="0.25">
      <c r="A35" t="s">
        <v>107</v>
      </c>
      <c r="B35" s="137">
        <f>C35/SUM($C$35:$C$43)</f>
        <v>1.9154678615412833E-2</v>
      </c>
      <c r="C35">
        <v>146.19999999999999</v>
      </c>
      <c r="D35" s="100"/>
    </row>
    <row r="36" spans="1:4" x14ac:dyDescent="0.25">
      <c r="A36" t="s">
        <v>108</v>
      </c>
      <c r="B36" s="137">
        <f t="shared" ref="B36:B43" si="3">C36/SUM($C$35:$C$43)</f>
        <v>0.2586536697848702</v>
      </c>
      <c r="C36">
        <v>1974.2</v>
      </c>
      <c r="D36" s="100"/>
    </row>
    <row r="37" spans="1:4" x14ac:dyDescent="0.25">
      <c r="A37" t="s">
        <v>109</v>
      </c>
      <c r="B37" s="137">
        <f t="shared" si="3"/>
        <v>4.0418730183685775E-2</v>
      </c>
      <c r="C37">
        <v>308.5</v>
      </c>
      <c r="D37" s="100"/>
    </row>
    <row r="38" spans="1:4" x14ac:dyDescent="0.25">
      <c r="A38" t="s">
        <v>110</v>
      </c>
      <c r="B38" s="137">
        <f t="shared" si="3"/>
        <v>3.0369729843041694E-2</v>
      </c>
      <c r="C38">
        <v>231.8</v>
      </c>
      <c r="D38" s="100"/>
    </row>
    <row r="39" spans="1:4" x14ac:dyDescent="0.25">
      <c r="A39" t="s">
        <v>111</v>
      </c>
      <c r="B39" s="137">
        <f t="shared" si="3"/>
        <v>0.32992689253989466</v>
      </c>
      <c r="C39">
        <v>2518.1999999999998</v>
      </c>
      <c r="D39" s="100"/>
    </row>
    <row r="40" spans="1:4" x14ac:dyDescent="0.25">
      <c r="A40" t="s">
        <v>112</v>
      </c>
      <c r="B40" s="137">
        <f t="shared" si="3"/>
        <v>0.13497366559232765</v>
      </c>
      <c r="C40">
        <v>1030.2</v>
      </c>
      <c r="D40" s="100"/>
    </row>
    <row r="41" spans="1:4" x14ac:dyDescent="0.25">
      <c r="A41" t="s">
        <v>113</v>
      </c>
      <c r="B41" s="137">
        <f t="shared" si="3"/>
        <v>9.2838613316563179E-2</v>
      </c>
      <c r="C41">
        <v>708.6</v>
      </c>
      <c r="D41" s="100"/>
    </row>
    <row r="42" spans="1:4" x14ac:dyDescent="0.25">
      <c r="A42" t="s">
        <v>114</v>
      </c>
      <c r="B42" s="137">
        <f t="shared" si="3"/>
        <v>3.431334014621492E-2</v>
      </c>
      <c r="C42">
        <v>261.89999999999998</v>
      </c>
      <c r="D42" s="100"/>
    </row>
    <row r="43" spans="1:4" x14ac:dyDescent="0.25">
      <c r="A43" s="57" t="s">
        <v>115</v>
      </c>
      <c r="B43" s="137">
        <f t="shared" si="3"/>
        <v>5.9350679977989158E-2</v>
      </c>
      <c r="C43">
        <v>453</v>
      </c>
      <c r="D43" s="100"/>
    </row>
    <row r="44" spans="1:4" ht="13.8" thickBot="1" x14ac:dyDescent="0.3">
      <c r="A44" s="85"/>
      <c r="B44" s="99"/>
      <c r="D44" s="100"/>
    </row>
    <row r="45" spans="1:4" ht="13.8" thickBot="1" x14ac:dyDescent="0.3">
      <c r="A45" s="86"/>
      <c r="B45" s="109"/>
      <c r="D45" s="100"/>
    </row>
    <row r="46" spans="1:4" ht="13.8" thickBot="1" x14ac:dyDescent="0.3">
      <c r="A46" s="81" t="s">
        <v>68</v>
      </c>
      <c r="B46" s="110"/>
      <c r="D46" s="100"/>
    </row>
    <row r="47" spans="1:4" x14ac:dyDescent="0.25">
      <c r="A47" s="82" t="s">
        <v>69</v>
      </c>
      <c r="B47" s="95">
        <f t="shared" ref="B47:B54" si="4">B4</f>
        <v>0.27915484376310368</v>
      </c>
      <c r="D47" s="100"/>
    </row>
    <row r="48" spans="1:4" x14ac:dyDescent="0.25">
      <c r="A48" s="82" t="s">
        <v>70</v>
      </c>
      <c r="B48" s="95">
        <f t="shared" si="4"/>
        <v>0.12338930547161503</v>
      </c>
      <c r="D48" s="100"/>
    </row>
    <row r="49" spans="1:4" x14ac:dyDescent="0.25">
      <c r="A49" s="58" t="s">
        <v>71</v>
      </c>
      <c r="B49" s="95">
        <f t="shared" si="4"/>
        <v>0.23463611046770214</v>
      </c>
      <c r="D49" s="100"/>
    </row>
    <row r="50" spans="1:4" x14ac:dyDescent="0.25">
      <c r="A50" s="82" t="s">
        <v>72</v>
      </c>
      <c r="B50" s="95">
        <f t="shared" si="4"/>
        <v>6.2264046987058286E-2</v>
      </c>
      <c r="D50" s="100"/>
    </row>
    <row r="51" spans="1:4" x14ac:dyDescent="0.25">
      <c r="A51" s="82" t="s">
        <v>73</v>
      </c>
      <c r="B51" s="95">
        <f t="shared" si="4"/>
        <v>0.18152016994220416</v>
      </c>
      <c r="D51" s="100"/>
    </row>
    <row r="52" spans="1:4" x14ac:dyDescent="0.25">
      <c r="A52" s="82" t="s">
        <v>74</v>
      </c>
      <c r="B52" s="95">
        <f t="shared" si="4"/>
        <v>3.2754257148711684E-2</v>
      </c>
      <c r="D52" s="100"/>
    </row>
    <row r="53" spans="1:4" x14ac:dyDescent="0.25">
      <c r="A53" s="58" t="s">
        <v>75</v>
      </c>
      <c r="B53" s="95">
        <f t="shared" si="4"/>
        <v>3.9024663882949416E-2</v>
      </c>
      <c r="D53" s="100"/>
    </row>
    <row r="54" spans="1:4" x14ac:dyDescent="0.25">
      <c r="A54" s="58" t="s">
        <v>76</v>
      </c>
      <c r="B54" s="95">
        <f t="shared" si="4"/>
        <v>4.7256602336655698E-2</v>
      </c>
      <c r="D54" s="100"/>
    </row>
    <row r="55" spans="1:4" x14ac:dyDescent="0.25">
      <c r="A55" s="82"/>
      <c r="B55" s="95"/>
      <c r="D55" s="100"/>
    </row>
    <row r="56" spans="1:4" x14ac:dyDescent="0.25">
      <c r="A56" s="57" t="s">
        <v>116</v>
      </c>
      <c r="B56" s="95">
        <f t="shared" ref="B56:B64" si="5">B15</f>
        <v>7.6498314897259251E-2</v>
      </c>
      <c r="D56" s="100"/>
    </row>
    <row r="57" spans="1:4" x14ac:dyDescent="0.25">
      <c r="A57" s="57" t="s">
        <v>117</v>
      </c>
      <c r="B57" s="95">
        <f t="shared" si="5"/>
        <v>0.10819726698327972</v>
      </c>
      <c r="D57" s="100"/>
    </row>
    <row r="58" spans="1:4" x14ac:dyDescent="0.25">
      <c r="A58" s="57" t="s">
        <v>118</v>
      </c>
      <c r="B58" s="95">
        <f t="shared" si="5"/>
        <v>2.9600746556981434E-2</v>
      </c>
      <c r="D58" s="100"/>
    </row>
    <row r="59" spans="1:4" x14ac:dyDescent="0.25">
      <c r="A59" s="57" t="s">
        <v>119</v>
      </c>
      <c r="B59" s="95">
        <f t="shared" si="5"/>
        <v>0.1025980896225013</v>
      </c>
      <c r="D59" s="100"/>
    </row>
    <row r="60" spans="1:4" x14ac:dyDescent="0.25">
      <c r="A60" s="57" t="s">
        <v>120</v>
      </c>
      <c r="B60" s="95">
        <f t="shared" si="5"/>
        <v>0.46360237519243458</v>
      </c>
      <c r="D60" s="100"/>
    </row>
    <row r="61" spans="1:4" x14ac:dyDescent="0.25">
      <c r="A61" s="57" t="s">
        <v>121</v>
      </c>
      <c r="B61" s="95">
        <f t="shared" si="5"/>
        <v>0.12780033167101562</v>
      </c>
      <c r="D61" s="100"/>
    </row>
    <row r="62" spans="1:4" x14ac:dyDescent="0.25">
      <c r="A62" s="57" t="s">
        <v>122</v>
      </c>
      <c r="B62" s="95">
        <f t="shared" si="5"/>
        <v>4.0501905027966162E-2</v>
      </c>
      <c r="D62" s="100"/>
    </row>
    <row r="63" spans="1:4" x14ac:dyDescent="0.25">
      <c r="A63" s="57" t="s">
        <v>123</v>
      </c>
      <c r="B63" s="95">
        <f t="shared" si="5"/>
        <v>1.2101831323296024E-2</v>
      </c>
      <c r="D63" s="100"/>
    </row>
    <row r="64" spans="1:4" x14ac:dyDescent="0.25">
      <c r="A64" s="57" t="s">
        <v>124</v>
      </c>
      <c r="B64" s="95">
        <f t="shared" si="5"/>
        <v>3.9099138725265839E-2</v>
      </c>
      <c r="D64" s="100"/>
    </row>
    <row r="65" spans="1:4" ht="13.8" thickBot="1" x14ac:dyDescent="0.3">
      <c r="A65" s="86"/>
      <c r="B65" s="95"/>
      <c r="D65" s="100"/>
    </row>
    <row r="66" spans="1:4" ht="13.8" thickBot="1" x14ac:dyDescent="0.3">
      <c r="A66" s="79" t="s">
        <v>77</v>
      </c>
      <c r="B66" s="124"/>
      <c r="D66" s="100"/>
    </row>
    <row r="67" spans="1:4" x14ac:dyDescent="0.25">
      <c r="A67" s="58" t="s">
        <v>64</v>
      </c>
      <c r="B67" s="95">
        <f>B27</f>
        <v>0.14671784068606541</v>
      </c>
      <c r="D67" s="100"/>
    </row>
    <row r="68" spans="1:4" x14ac:dyDescent="0.25">
      <c r="A68" s="58" t="s">
        <v>65</v>
      </c>
      <c r="B68" s="95">
        <f t="shared" ref="B68:B70" si="6">B28</f>
        <v>0.22734129922782756</v>
      </c>
      <c r="D68" s="100"/>
    </row>
    <row r="69" spans="1:4" x14ac:dyDescent="0.25">
      <c r="A69" s="58" t="s">
        <v>66</v>
      </c>
      <c r="B69" s="95">
        <f t="shared" si="6"/>
        <v>0.41093681358729506</v>
      </c>
      <c r="D69" s="100"/>
    </row>
    <row r="70" spans="1:4" x14ac:dyDescent="0.25">
      <c r="A70" s="58" t="s">
        <v>67</v>
      </c>
      <c r="B70" s="95">
        <f t="shared" si="6"/>
        <v>0.215004046498812</v>
      </c>
      <c r="D70" s="100"/>
    </row>
    <row r="71" spans="1:4" x14ac:dyDescent="0.25">
      <c r="A71" s="45"/>
      <c r="B71" s="55"/>
    </row>
    <row r="72" spans="1:4" ht="13.8" thickBot="1" x14ac:dyDescent="0.3"/>
    <row r="73" spans="1:4" ht="13.8" thickBot="1" x14ac:dyDescent="0.3">
      <c r="A73" s="79" t="s">
        <v>77</v>
      </c>
      <c r="B73" s="79"/>
    </row>
    <row r="74" spans="1:4" x14ac:dyDescent="0.25">
      <c r="A74" s="57" t="s">
        <v>116</v>
      </c>
      <c r="B74" s="136">
        <f>B56</f>
        <v>7.6498314897259251E-2</v>
      </c>
    </row>
    <row r="75" spans="1:4" x14ac:dyDescent="0.25">
      <c r="A75" s="57" t="s">
        <v>117</v>
      </c>
      <c r="B75" s="136">
        <f t="shared" ref="B75:B82" si="7">B57</f>
        <v>0.10819726698327972</v>
      </c>
    </row>
    <row r="76" spans="1:4" x14ac:dyDescent="0.25">
      <c r="A76" s="57" t="s">
        <v>118</v>
      </c>
      <c r="B76" s="136">
        <f t="shared" si="7"/>
        <v>2.9600746556981434E-2</v>
      </c>
    </row>
    <row r="77" spans="1:4" x14ac:dyDescent="0.25">
      <c r="A77" s="57" t="s">
        <v>119</v>
      </c>
      <c r="B77" s="136">
        <f t="shared" si="7"/>
        <v>0.1025980896225013</v>
      </c>
    </row>
    <row r="78" spans="1:4" x14ac:dyDescent="0.25">
      <c r="A78" s="57" t="s">
        <v>120</v>
      </c>
      <c r="B78" s="136">
        <f t="shared" si="7"/>
        <v>0.46360237519243458</v>
      </c>
    </row>
    <row r="79" spans="1:4" x14ac:dyDescent="0.25">
      <c r="A79" s="57" t="s">
        <v>121</v>
      </c>
      <c r="B79" s="136">
        <f t="shared" si="7"/>
        <v>0.12780033167101562</v>
      </c>
    </row>
    <row r="80" spans="1:4" x14ac:dyDescent="0.25">
      <c r="A80" s="57" t="s">
        <v>122</v>
      </c>
      <c r="B80" s="136">
        <f t="shared" si="7"/>
        <v>4.0501905027966162E-2</v>
      </c>
    </row>
    <row r="81" spans="1:2" x14ac:dyDescent="0.25">
      <c r="A81" s="57" t="s">
        <v>123</v>
      </c>
      <c r="B81" s="136">
        <f t="shared" si="7"/>
        <v>1.2101831323296024E-2</v>
      </c>
    </row>
    <row r="82" spans="1:2" x14ac:dyDescent="0.25">
      <c r="A82" s="57" t="s">
        <v>124</v>
      </c>
      <c r="B82" s="136">
        <f t="shared" si="7"/>
        <v>3.9099138725265839E-2</v>
      </c>
    </row>
  </sheetData>
  <pageMargins left="0.75" right="0.75" top="1" bottom="1" header="0.5" footer="0.5"/>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J53"/>
  <sheetViews>
    <sheetView zoomScale="103" zoomScaleNormal="175" workbookViewId="0">
      <selection activeCell="C35" sqref="C35"/>
    </sheetView>
  </sheetViews>
  <sheetFormatPr defaultColWidth="9.109375" defaultRowHeight="13.2" x14ac:dyDescent="0.25"/>
  <cols>
    <col min="1" max="1" width="44.6640625" style="20" bestFit="1" customWidth="1"/>
    <col min="2" max="2" width="13.109375" style="20" customWidth="1"/>
    <col min="3" max="3" width="10.88671875" style="20" customWidth="1"/>
    <col min="4" max="4" width="10.109375" style="20" customWidth="1"/>
    <col min="5" max="5" width="9.33203125" style="20" bestFit="1" customWidth="1"/>
    <col min="6" max="7" width="10.6640625" style="20" bestFit="1" customWidth="1"/>
    <col min="8" max="8" width="9.109375" style="51"/>
    <col min="9" max="9" width="9.109375" style="52"/>
    <col min="10" max="16384" width="9.109375" style="51"/>
  </cols>
  <sheetData>
    <row r="1" spans="1:10" s="45" customFormat="1" ht="12.9" customHeight="1" thickBot="1" x14ac:dyDescent="0.3">
      <c r="A1" s="99"/>
      <c r="B1" s="99">
        <v>2023</v>
      </c>
      <c r="C1" s="99">
        <v>2022</v>
      </c>
      <c r="D1" s="99">
        <v>2021</v>
      </c>
      <c r="E1" s="99">
        <v>2020</v>
      </c>
      <c r="F1" s="99">
        <v>2019</v>
      </c>
      <c r="G1" s="99">
        <v>2018</v>
      </c>
      <c r="H1" s="102"/>
      <c r="I1" s="65"/>
      <c r="J1" s="102"/>
    </row>
    <row r="2" spans="1:10" s="45" customFormat="1" x14ac:dyDescent="0.25">
      <c r="A2" s="87" t="s">
        <v>1</v>
      </c>
      <c r="B2" s="87" t="s">
        <v>94</v>
      </c>
      <c r="C2" s="128" t="s">
        <v>105</v>
      </c>
      <c r="D2" s="87"/>
      <c r="E2" s="88"/>
      <c r="F2" s="88"/>
      <c r="G2" s="88"/>
      <c r="H2" s="102"/>
      <c r="I2" s="65"/>
      <c r="J2" s="102"/>
    </row>
    <row r="3" spans="1:10" s="45" customFormat="1" x14ac:dyDescent="0.25">
      <c r="A3" s="64" t="s">
        <v>78</v>
      </c>
      <c r="B3" s="89">
        <v>0.19021080181523101</v>
      </c>
      <c r="C3" s="89">
        <v>0.14099999999999999</v>
      </c>
      <c r="D3" s="89">
        <v>0.108</v>
      </c>
      <c r="E3" s="90">
        <v>8.2000000000000003E-2</v>
      </c>
      <c r="F3" s="90">
        <v>0.13300000000000001</v>
      </c>
      <c r="G3" s="90">
        <v>0.12244740415963577</v>
      </c>
      <c r="H3" s="102"/>
      <c r="I3" s="65"/>
      <c r="J3" s="102"/>
    </row>
    <row r="4" spans="1:10" s="45" customFormat="1" x14ac:dyDescent="0.25">
      <c r="A4" s="58"/>
      <c r="B4" s="114"/>
      <c r="C4" s="57"/>
      <c r="D4" s="58"/>
      <c r="E4" s="58"/>
      <c r="F4" s="58"/>
      <c r="G4" s="58"/>
      <c r="H4" s="102"/>
      <c r="I4" s="65"/>
      <c r="J4" s="102"/>
    </row>
    <row r="5" spans="1:10" s="45" customFormat="1" x14ac:dyDescent="0.25">
      <c r="A5" s="58"/>
      <c r="B5" s="114"/>
      <c r="C5" s="57"/>
      <c r="D5" s="58"/>
      <c r="E5" s="58"/>
      <c r="F5" s="58"/>
      <c r="G5" s="58"/>
      <c r="H5" s="102"/>
      <c r="I5" s="65"/>
      <c r="J5" s="102"/>
    </row>
    <row r="6" spans="1:10" s="45" customFormat="1" x14ac:dyDescent="0.25">
      <c r="A6" s="91" t="s">
        <v>2</v>
      </c>
      <c r="B6" s="92">
        <v>1824.7378048901601</v>
      </c>
      <c r="C6" s="92">
        <v>1406.7</v>
      </c>
      <c r="D6" s="92">
        <v>1231.3342635025954</v>
      </c>
      <c r="E6" s="92">
        <v>883.07317264688299</v>
      </c>
      <c r="F6" s="92">
        <v>1284.1673780000001</v>
      </c>
      <c r="G6" s="92">
        <v>1059.492551521942</v>
      </c>
      <c r="H6" s="102"/>
      <c r="I6" s="65"/>
      <c r="J6" s="102"/>
    </row>
    <row r="7" spans="1:10" s="45" customFormat="1" x14ac:dyDescent="0.25">
      <c r="A7" s="58"/>
      <c r="B7" s="114"/>
      <c r="C7" s="115"/>
      <c r="D7" s="58"/>
      <c r="E7" s="58"/>
      <c r="F7" s="58"/>
      <c r="G7" s="58"/>
      <c r="H7" s="102"/>
      <c r="I7" s="65"/>
      <c r="J7" s="102"/>
    </row>
    <row r="8" spans="1:10" s="45" customFormat="1" x14ac:dyDescent="0.25">
      <c r="A8" s="58"/>
      <c r="B8" s="114"/>
      <c r="C8" s="115"/>
      <c r="D8" s="58"/>
      <c r="E8" s="58"/>
      <c r="F8" s="58"/>
      <c r="G8" s="58"/>
      <c r="H8" s="102"/>
      <c r="I8" s="65"/>
      <c r="J8" s="102"/>
    </row>
    <row r="9" spans="1:10" s="45" customFormat="1" x14ac:dyDescent="0.25">
      <c r="A9" s="93" t="s">
        <v>4</v>
      </c>
      <c r="B9" s="123">
        <v>6</v>
      </c>
      <c r="C9" s="123">
        <v>5</v>
      </c>
      <c r="D9" s="123">
        <v>4.5</v>
      </c>
      <c r="E9" s="123">
        <v>4.5</v>
      </c>
      <c r="F9" s="123">
        <v>4</v>
      </c>
      <c r="G9" s="123">
        <v>3.75</v>
      </c>
      <c r="H9" s="102"/>
      <c r="I9" s="65"/>
      <c r="J9" s="102"/>
    </row>
    <row r="10" spans="1:10" s="45" customFormat="1" x14ac:dyDescent="0.25">
      <c r="A10" s="64" t="s">
        <v>79</v>
      </c>
      <c r="B10" s="94">
        <v>1.2</v>
      </c>
      <c r="C10" s="94">
        <v>1</v>
      </c>
      <c r="D10" s="94">
        <v>1.25</v>
      </c>
      <c r="E10" s="95"/>
      <c r="F10" s="95">
        <v>1.5</v>
      </c>
      <c r="G10" s="95">
        <v>1.5</v>
      </c>
      <c r="H10" s="102"/>
      <c r="I10" s="65"/>
      <c r="J10" s="102"/>
    </row>
    <row r="11" spans="1:10" x14ac:dyDescent="0.25">
      <c r="A11" s="96" t="s">
        <v>80</v>
      </c>
      <c r="B11" s="97">
        <f>SUM(B9:B10)</f>
        <v>7.2</v>
      </c>
      <c r="C11" s="129">
        <f>SUM(C9:C10)</f>
        <v>6</v>
      </c>
      <c r="D11" s="97">
        <f>SUM(D9:D10)</f>
        <v>5.75</v>
      </c>
      <c r="E11" s="97">
        <f t="shared" ref="E11:G11" si="0">SUM(E9:E10)</f>
        <v>4.5</v>
      </c>
      <c r="F11" s="97">
        <f t="shared" si="0"/>
        <v>5.5</v>
      </c>
      <c r="G11" s="97">
        <f t="shared" si="0"/>
        <v>5.25</v>
      </c>
      <c r="H11" s="52"/>
      <c r="I11" s="65"/>
      <c r="J11" s="52"/>
    </row>
    <row r="12" spans="1:10" x14ac:dyDescent="0.25">
      <c r="A12" s="57"/>
      <c r="B12" s="115"/>
      <c r="C12" s="115"/>
      <c r="D12" s="57"/>
      <c r="E12" s="57"/>
      <c r="F12" s="57"/>
      <c r="G12" s="57"/>
      <c r="H12" s="52"/>
      <c r="I12" s="65"/>
      <c r="J12" s="52"/>
    </row>
    <row r="13" spans="1:10" s="58" customFormat="1" x14ac:dyDescent="0.25">
      <c r="A13" s="56" t="s">
        <v>81</v>
      </c>
      <c r="B13" s="116"/>
      <c r="C13" s="116"/>
      <c r="D13" s="56"/>
      <c r="E13" s="57"/>
      <c r="F13" s="57"/>
      <c r="G13" s="57"/>
      <c r="H13" s="103"/>
      <c r="I13" s="65"/>
      <c r="J13" s="103"/>
    </row>
    <row r="14" spans="1:10" s="58" customFormat="1" x14ac:dyDescent="0.25">
      <c r="A14" s="57" t="s">
        <v>82</v>
      </c>
      <c r="B14" s="114"/>
      <c r="C14" s="115"/>
      <c r="E14" s="59"/>
      <c r="F14" s="59"/>
      <c r="G14" s="59"/>
      <c r="H14" s="103"/>
      <c r="I14" s="65"/>
      <c r="J14" s="103"/>
    </row>
    <row r="15" spans="1:10" s="58" customFormat="1" x14ac:dyDescent="0.25">
      <c r="A15" s="60" t="s">
        <v>83</v>
      </c>
      <c r="B15" s="59">
        <f>B3*10</f>
        <v>1.90210801815231</v>
      </c>
      <c r="C15" s="60">
        <f t="shared" ref="C15" si="1">C3*10</f>
        <v>1.41</v>
      </c>
      <c r="D15" s="59">
        <f>D3*10</f>
        <v>1.08</v>
      </c>
      <c r="E15" s="59">
        <f>E3*10</f>
        <v>0.82000000000000006</v>
      </c>
      <c r="F15" s="59">
        <f>F3*10</f>
        <v>1.33</v>
      </c>
      <c r="G15" s="59">
        <f>G3*10</f>
        <v>1.2244740415963578</v>
      </c>
      <c r="H15" s="103"/>
      <c r="I15" s="65"/>
      <c r="J15" s="103"/>
    </row>
    <row r="16" spans="1:10" s="58" customFormat="1" x14ac:dyDescent="0.25">
      <c r="A16" s="57" t="s">
        <v>84</v>
      </c>
      <c r="B16" s="62">
        <f t="shared" ref="B16:G16" si="2">B6</f>
        <v>1824.7378048901601</v>
      </c>
      <c r="C16" s="130">
        <f t="shared" si="2"/>
        <v>1406.7</v>
      </c>
      <c r="D16" s="98">
        <f t="shared" si="2"/>
        <v>1231.3342635025954</v>
      </c>
      <c r="E16" s="62">
        <f t="shared" si="2"/>
        <v>883.07317264688299</v>
      </c>
      <c r="F16" s="98">
        <f t="shared" si="2"/>
        <v>1284.1673780000001</v>
      </c>
      <c r="G16" s="98">
        <f t="shared" si="2"/>
        <v>1059.492551521942</v>
      </c>
      <c r="H16" s="103"/>
      <c r="I16" s="65"/>
      <c r="J16" s="103"/>
    </row>
    <row r="17" spans="1:10" s="58" customFormat="1" x14ac:dyDescent="0.25">
      <c r="A17" s="57" t="s">
        <v>85</v>
      </c>
      <c r="B17" s="114"/>
      <c r="C17" s="131">
        <f t="shared" ref="C17:C19" si="3">C9*100</f>
        <v>500</v>
      </c>
      <c r="D17" s="63">
        <f>D9*100</f>
        <v>450</v>
      </c>
      <c r="E17" s="63">
        <f t="shared" ref="E17:G17" si="4">E9*100</f>
        <v>450</v>
      </c>
      <c r="F17" s="63">
        <f t="shared" si="4"/>
        <v>400</v>
      </c>
      <c r="G17" s="63">
        <f t="shared" si="4"/>
        <v>375</v>
      </c>
      <c r="H17" s="103"/>
      <c r="I17" s="65"/>
      <c r="J17" s="103"/>
    </row>
    <row r="18" spans="1:10" s="58" customFormat="1" x14ac:dyDescent="0.25">
      <c r="A18" s="61" t="s">
        <v>86</v>
      </c>
      <c r="B18" s="117"/>
      <c r="C18" s="131">
        <f t="shared" si="3"/>
        <v>100</v>
      </c>
      <c r="D18" s="63">
        <f t="shared" ref="D18:G18" si="5">D10*100</f>
        <v>125</v>
      </c>
      <c r="E18" s="63"/>
      <c r="F18" s="63">
        <f t="shared" si="5"/>
        <v>150</v>
      </c>
      <c r="G18" s="63">
        <f t="shared" si="5"/>
        <v>150</v>
      </c>
      <c r="H18" s="103"/>
      <c r="I18" s="65"/>
      <c r="J18" s="103"/>
    </row>
    <row r="19" spans="1:10" x14ac:dyDescent="0.25">
      <c r="A19" s="111" t="s">
        <v>80</v>
      </c>
      <c r="B19" s="118"/>
      <c r="C19" s="132">
        <f t="shared" si="3"/>
        <v>600</v>
      </c>
      <c r="D19" s="112">
        <f t="shared" ref="D19:G19" si="6">D11*100</f>
        <v>575</v>
      </c>
      <c r="E19" s="112">
        <f t="shared" si="6"/>
        <v>450</v>
      </c>
      <c r="F19" s="112">
        <f t="shared" si="6"/>
        <v>550</v>
      </c>
      <c r="G19" s="112">
        <f t="shared" si="6"/>
        <v>525</v>
      </c>
      <c r="H19" s="52"/>
      <c r="I19" s="65"/>
      <c r="J19" s="52"/>
    </row>
    <row r="20" spans="1:10" x14ac:dyDescent="0.25">
      <c r="A20" s="57"/>
      <c r="B20" s="57"/>
      <c r="C20" s="115"/>
      <c r="D20" s="58"/>
      <c r="E20" s="58"/>
      <c r="F20" s="58"/>
      <c r="G20" s="58"/>
      <c r="H20" s="52"/>
      <c r="I20" s="65"/>
      <c r="J20" s="52"/>
    </row>
    <row r="21" spans="1:10" x14ac:dyDescent="0.25">
      <c r="A21" s="57"/>
      <c r="B21" s="57"/>
      <c r="C21" s="57"/>
      <c r="D21" s="57"/>
      <c r="H21" s="52"/>
      <c r="I21" s="65"/>
      <c r="J21" s="52"/>
    </row>
    <row r="22" spans="1:10" x14ac:dyDescent="0.25">
      <c r="A22" s="57"/>
      <c r="B22" s="57"/>
      <c r="C22" s="57"/>
      <c r="D22" s="57"/>
      <c r="H22" s="52"/>
      <c r="I22" s="65"/>
      <c r="J22" s="52"/>
    </row>
    <row r="23" spans="1:10" x14ac:dyDescent="0.25">
      <c r="A23" s="57"/>
      <c r="B23" s="57"/>
      <c r="C23" s="57"/>
      <c r="D23" s="57"/>
      <c r="H23" s="52"/>
      <c r="I23" s="65"/>
      <c r="J23" s="52"/>
    </row>
    <row r="24" spans="1:10" x14ac:dyDescent="0.25">
      <c r="A24" s="57"/>
      <c r="B24" s="57"/>
      <c r="C24" s="57"/>
      <c r="D24" s="57"/>
      <c r="H24" s="52"/>
      <c r="I24" s="65"/>
      <c r="J24" s="52"/>
    </row>
    <row r="25" spans="1:10" x14ac:dyDescent="0.25">
      <c r="H25" s="52"/>
      <c r="I25" s="65"/>
      <c r="J25" s="52"/>
    </row>
    <row r="26" spans="1:10" x14ac:dyDescent="0.25">
      <c r="H26" s="52"/>
      <c r="I26" s="65"/>
      <c r="J26" s="52"/>
    </row>
    <row r="27" spans="1:10" x14ac:dyDescent="0.25">
      <c r="H27" s="52"/>
      <c r="I27" s="65"/>
      <c r="J27" s="52"/>
    </row>
    <row r="28" spans="1:10" x14ac:dyDescent="0.25">
      <c r="H28" s="52"/>
      <c r="I28" s="65"/>
      <c r="J28" s="52"/>
    </row>
    <row r="29" spans="1:10" x14ac:dyDescent="0.25">
      <c r="H29" s="52"/>
      <c r="I29" s="65"/>
      <c r="J29" s="52"/>
    </row>
    <row r="30" spans="1:10" x14ac:dyDescent="0.25">
      <c r="H30" s="52"/>
      <c r="I30" s="65"/>
      <c r="J30" s="52"/>
    </row>
    <row r="31" spans="1:10" x14ac:dyDescent="0.25">
      <c r="H31" s="52"/>
      <c r="I31" s="65"/>
      <c r="J31" s="52"/>
    </row>
    <row r="32" spans="1:10" x14ac:dyDescent="0.25">
      <c r="I32" s="65"/>
    </row>
    <row r="33" spans="9:9" x14ac:dyDescent="0.25">
      <c r="I33" s="65"/>
    </row>
    <row r="34" spans="9:9" x14ac:dyDescent="0.25">
      <c r="I34" s="65"/>
    </row>
    <row r="35" spans="9:9" x14ac:dyDescent="0.25">
      <c r="I35" s="65"/>
    </row>
    <row r="36" spans="9:9" x14ac:dyDescent="0.25">
      <c r="I36" s="65"/>
    </row>
    <row r="37" spans="9:9" x14ac:dyDescent="0.25">
      <c r="I37" s="65"/>
    </row>
    <row r="38" spans="9:9" x14ac:dyDescent="0.25">
      <c r="I38" s="65"/>
    </row>
    <row r="39" spans="9:9" x14ac:dyDescent="0.25">
      <c r="I39" s="65"/>
    </row>
    <row r="40" spans="9:9" x14ac:dyDescent="0.25">
      <c r="I40" s="65"/>
    </row>
    <row r="41" spans="9:9" x14ac:dyDescent="0.25">
      <c r="I41" s="65"/>
    </row>
    <row r="42" spans="9:9" x14ac:dyDescent="0.25">
      <c r="I42" s="65"/>
    </row>
    <row r="43" spans="9:9" x14ac:dyDescent="0.25">
      <c r="I43" s="65"/>
    </row>
    <row r="44" spans="9:9" x14ac:dyDescent="0.25">
      <c r="I44" s="65"/>
    </row>
    <row r="45" spans="9:9" x14ac:dyDescent="0.25">
      <c r="I45" s="65"/>
    </row>
    <row r="46" spans="9:9" x14ac:dyDescent="0.25">
      <c r="I46" s="65"/>
    </row>
    <row r="47" spans="9:9" x14ac:dyDescent="0.25">
      <c r="I47" s="65"/>
    </row>
    <row r="48" spans="9:9" x14ac:dyDescent="0.25">
      <c r="I48" s="65"/>
    </row>
    <row r="49" spans="9:9" x14ac:dyDescent="0.25">
      <c r="I49" s="65"/>
    </row>
    <row r="50" spans="9:9" x14ac:dyDescent="0.25">
      <c r="I50" s="65"/>
    </row>
    <row r="51" spans="9:9" x14ac:dyDescent="0.25">
      <c r="I51" s="65"/>
    </row>
    <row r="52" spans="9:9" x14ac:dyDescent="0.25">
      <c r="I52" s="65"/>
    </row>
    <row r="53" spans="9:9" x14ac:dyDescent="0.25">
      <c r="I53" s="65"/>
    </row>
  </sheetData>
  <pageMargins left="0.75" right="0.75" top="1" bottom="1" header="0.5"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Deutsch (EUR)</vt:lpstr>
      <vt:lpstr>Kennzahlen</vt:lpstr>
      <vt:lpstr>Bruttoprämiensplit</vt:lpstr>
      <vt:lpstr>Quantitative Ziele</vt:lpstr>
      <vt:lpstr>'Deutsch (EUR)'!Print_Area</vt:lpstr>
      <vt:lpstr>Kennzahlen!Print_Area</vt:lpstr>
    </vt:vector>
  </TitlesOfParts>
  <Company>Hannover Rück SE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Brust Rebekka</dc:creator>
  <cp:lastModifiedBy>Rebekka Brust</cp:lastModifiedBy>
  <cp:lastPrinted>2022-06-24T11:02:04Z</cp:lastPrinted>
  <dcterms:created xsi:type="dcterms:W3CDTF">2022-06-24T08:13:37Z</dcterms:created>
  <dcterms:modified xsi:type="dcterms:W3CDTF">2024-04-05T12:49:33Z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